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345" windowHeight="119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<sst xmlns="http://schemas.openxmlformats.org/spreadsheetml/2006/main" count="171" uniqueCount="89">
  <si>
    <t>附件1</t>
  </si>
  <si>
    <t>2023年职业技能培训补贴拟拨付明细表</t>
  </si>
  <si>
    <t>序号</t>
  </si>
  <si>
    <t>申请单位名称</t>
  </si>
  <si>
    <t>申请补贴项目</t>
  </si>
  <si>
    <t>申请补贴人数</t>
  </si>
  <si>
    <t>培训的内容</t>
  </si>
  <si>
    <t>培训时间</t>
  </si>
  <si>
    <t>培训后实现就业</t>
  </si>
  <si>
    <t>培训后未就业</t>
  </si>
  <si>
    <t>申报补贴金额（元）</t>
  </si>
  <si>
    <t>备注</t>
  </si>
  <si>
    <t>补贴人数</t>
  </si>
  <si>
    <t>补贴标准
(元/人)</t>
  </si>
  <si>
    <t>补贴金额
(元)</t>
  </si>
  <si>
    <t>四川信息职业技术学院</t>
  </si>
  <si>
    <t>职业培训补贴</t>
  </si>
  <si>
    <t>2023/12/12-2023/12/23</t>
  </si>
  <si>
    <t>2023/12/11-2023/12/26</t>
  </si>
  <si>
    <t>2023/12/15-2023/12/24</t>
  </si>
  <si>
    <t>2023/12/16-2023/12/31</t>
  </si>
  <si>
    <t>2023/4/22-2023/5/8</t>
  </si>
  <si>
    <t>2023/4/22-2023/4/28</t>
  </si>
  <si>
    <t>2023/4/22-2023/5/14</t>
  </si>
  <si>
    <t>2023/4/22-2023/5/4</t>
  </si>
  <si>
    <t>2023/4/22-2023/5/15</t>
  </si>
  <si>
    <t>网络创业培训</t>
  </si>
  <si>
    <t>2023/5/27-2023/6/11</t>
  </si>
  <si>
    <t>2023/5/27-2023/6/7</t>
  </si>
  <si>
    <t>2023/5/27-2023/6/1</t>
  </si>
  <si>
    <t>2023/5/27-2023-6/9</t>
  </si>
  <si>
    <t>2023/11/2-2023/11/12</t>
  </si>
  <si>
    <t>创业培训</t>
  </si>
  <si>
    <t>2023/10/26-2023/11/5</t>
  </si>
  <si>
    <t>2023/10/25-2023/11/10</t>
  </si>
  <si>
    <t>2023/11/16-2023/11/26</t>
  </si>
  <si>
    <t>2023/11/12-2023/11/26</t>
  </si>
  <si>
    <t>2023/11/11-2023/11/25</t>
  </si>
  <si>
    <t>2023/11/11-2023/11/26</t>
  </si>
  <si>
    <t>2023/11/14-2023/11/25</t>
  </si>
  <si>
    <t xml:space="preserve"> </t>
  </si>
  <si>
    <t>2023/12/16-2023/12/27</t>
  </si>
  <si>
    <t>2023/11/11-2023/11/19</t>
  </si>
  <si>
    <t>四川省广元市职业高级中学</t>
  </si>
  <si>
    <t>中式烹调师</t>
  </si>
  <si>
    <t>2023/6/14-2023/7/11</t>
  </si>
  <si>
    <t>2023/12/21-2023/12/29</t>
  </si>
  <si>
    <t>服装缝纫</t>
  </si>
  <si>
    <t>2023/11/1-2023/11/22</t>
  </si>
  <si>
    <t>2023/6/14-2023/7/10</t>
  </si>
  <si>
    <t>电工</t>
  </si>
  <si>
    <t>2023/6/14-2023/7/13</t>
  </si>
  <si>
    <t>制冷空调系统安装维修工</t>
  </si>
  <si>
    <t>2023/11/1-2023/11/30</t>
  </si>
  <si>
    <t>广元中核职业技术学院</t>
  </si>
  <si>
    <t>电子商务师</t>
  </si>
  <si>
    <t>2023/12/4-2023/12/14</t>
  </si>
  <si>
    <t>2023/12/4-2023/12/12</t>
  </si>
  <si>
    <t>广元市天成职业培训学校</t>
  </si>
  <si>
    <t>果树嫁接</t>
  </si>
  <si>
    <t>2023/4/18-2023/4/20</t>
  </si>
  <si>
    <t>食用菌栽培</t>
  </si>
  <si>
    <t>2023/6/20-2023/6/22</t>
  </si>
  <si>
    <t>保健按摩师</t>
  </si>
  <si>
    <t>2023/6/27-2023/7/1</t>
  </si>
  <si>
    <t>2023/7/12-2023/7/14</t>
  </si>
  <si>
    <t>2023/12/9-2023/12/13</t>
  </si>
  <si>
    <t>生猪养殖</t>
  </si>
  <si>
    <t>2023/12/16-2023/12/20</t>
  </si>
  <si>
    <t>2023/11/25-2023/11/29</t>
  </si>
  <si>
    <t>广元市利州区思图职业培训学校</t>
  </si>
  <si>
    <t>保育员</t>
  </si>
  <si>
    <t>2022/11/17-2023/12/18</t>
  </si>
  <si>
    <t>育婴员</t>
  </si>
  <si>
    <t>2023/3/21-2024/3/21</t>
  </si>
  <si>
    <t>广元市艺凡职业培训学校</t>
  </si>
  <si>
    <t>挖掘机</t>
  </si>
  <si>
    <t>2023/6/2-2023/6/21</t>
  </si>
  <si>
    <t>2023/10/27-2023/11/15</t>
  </si>
  <si>
    <t>2023/12/27-2024/1/5</t>
  </si>
  <si>
    <t>2023/11/23-2023/12/12</t>
  </si>
  <si>
    <t>广元永峰职业培训学校</t>
  </si>
  <si>
    <t>茶艺师</t>
  </si>
  <si>
    <t>2023/11/18-2023/11/26</t>
  </si>
  <si>
    <t>广元长江职业培训学校</t>
  </si>
  <si>
    <t>2023/11/13-2023/11/22</t>
  </si>
  <si>
    <t>四川广运集团机动车驾驶培训有限公司</t>
  </si>
  <si>
    <t>道路货运汽车驾驶员</t>
  </si>
  <si>
    <t>2023/10/27-2023/11/7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</si>
</sst>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60"/>
  <sheetViews>
    <sheetView tabSelected="1" zoomScale="90" zoomScaleNormal="90" topLeftCell="A25" workbookViewId="0">
      <selection activeCell="M43" sqref="M43"/>
    </sheetView>
  </sheetViews>
  <sheetFormatPr defaultColWidth="9" defaultRowHeight="13.5"/>
  <cols>
    <col min="1" max="1" width="4.125" style="3" customWidth="1"/>
    <col min="2" max="2" width="36.3583333333333" style="4" customWidth="1"/>
    <col min="3" max="3" width="17.75" style="3" customWidth="1"/>
    <col min="4" max="4" width="7.5" style="3" customWidth="1"/>
    <col min="5" max="5" width="20.55" style="3" customWidth="1"/>
    <col min="6" max="6" width="22.375" style="3" customWidth="1"/>
    <col min="7" max="7" width="5.375" style="3" customWidth="1"/>
    <col min="8" max="8" width="9.5" style="3" customWidth="1"/>
    <col min="9" max="9" width="12.25" style="3" customWidth="1"/>
    <col min="10" max="12" width="9" style="3"/>
    <col min="13" max="13" width="23.1916666666667" style="3" customWidth="1"/>
    <col min="14" max="14" width="23.75" style="3" customWidth="1"/>
    <col min="15" max="16384" width="9" style="3"/>
  </cols>
  <sheetData>
    <row r="1" ht="18.75" spans="1:16382">
      <c r="A1" s="5" t="s">
        <v>0</v>
      </c>
      <c r="B1" s="6"/>
      <c r="C1" s="5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</row>
    <row r="2" s="1" customFormat="1" ht="25.5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="1" customFormat="1" spans="1:14">
      <c r="A3" s="8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0" t="s">
        <v>7</v>
      </c>
      <c r="G3" s="9" t="s">
        <v>8</v>
      </c>
      <c r="H3" s="9"/>
      <c r="I3" s="9"/>
      <c r="J3" s="9" t="s">
        <v>9</v>
      </c>
      <c r="K3" s="9"/>
      <c r="L3" s="9"/>
      <c r="M3" s="9" t="s">
        <v>10</v>
      </c>
      <c r="N3" s="9" t="s">
        <v>11</v>
      </c>
    </row>
    <row r="4" s="2" customFormat="1" ht="22.5" spans="1:14">
      <c r="A4" s="11"/>
      <c r="B4" s="9"/>
      <c r="C4" s="9"/>
      <c r="D4" s="9"/>
      <c r="E4" s="12"/>
      <c r="F4" s="11"/>
      <c r="G4" s="13" t="s">
        <v>12</v>
      </c>
      <c r="H4" s="14" t="s">
        <v>13</v>
      </c>
      <c r="I4" s="14" t="s">
        <v>14</v>
      </c>
      <c r="J4" s="24" t="s">
        <v>12</v>
      </c>
      <c r="K4" s="14" t="s">
        <v>13</v>
      </c>
      <c r="L4" s="14" t="s">
        <v>14</v>
      </c>
      <c r="M4" s="9"/>
      <c r="N4" s="9"/>
    </row>
    <row r="5" spans="1:14">
      <c r="A5" s="15">
        <v>1</v>
      </c>
      <c r="B5" s="16" t="s">
        <v>15</v>
      </c>
      <c r="C5" s="17" t="s">
        <v>16</v>
      </c>
      <c r="D5" s="17">
        <v>30</v>
      </c>
      <c r="E5" s="17" t="str">
        <f t="shared" ref="E5:E14" si="0">IF(H5=800,"创业培训",IF(H5=1500,"网络创业培训"))</f>
        <v>创业培训</v>
      </c>
      <c r="F5" s="17" t="s">
        <v>17</v>
      </c>
      <c r="G5" s="17">
        <f t="shared" ref="G5:G36" si="1">D5-J5</f>
        <v>30</v>
      </c>
      <c r="H5" s="17">
        <v>800</v>
      </c>
      <c r="I5" s="17">
        <f>G5*H5</f>
        <v>24000</v>
      </c>
      <c r="K5" s="17"/>
      <c r="L5" s="17">
        <f>J5*K5</f>
        <v>0</v>
      </c>
      <c r="M5" s="17">
        <f>I5+L5</f>
        <v>24000</v>
      </c>
      <c r="N5" s="17"/>
    </row>
    <row r="6" spans="1:14">
      <c r="A6" s="15">
        <v>2</v>
      </c>
      <c r="B6" s="18"/>
      <c r="C6" s="17" t="s">
        <v>16</v>
      </c>
      <c r="D6" s="17">
        <v>30</v>
      </c>
      <c r="E6" s="17" t="str">
        <f t="shared" si="0"/>
        <v>创业培训</v>
      </c>
      <c r="F6" s="17" t="s">
        <v>18</v>
      </c>
      <c r="G6" s="17">
        <f t="shared" si="1"/>
        <v>30</v>
      </c>
      <c r="H6" s="17">
        <v>800</v>
      </c>
      <c r="I6" s="17">
        <f t="shared" ref="I6:I39" si="2">G6*H6</f>
        <v>24000</v>
      </c>
      <c r="J6" s="17"/>
      <c r="K6" s="17"/>
      <c r="L6" s="17">
        <f t="shared" ref="L6:L39" si="3">J6*K6</f>
        <v>0</v>
      </c>
      <c r="M6" s="17">
        <f t="shared" ref="M6:M37" si="4">I6+L6</f>
        <v>24000</v>
      </c>
      <c r="N6" s="17"/>
    </row>
    <row r="7" spans="1:14">
      <c r="A7" s="15">
        <v>3</v>
      </c>
      <c r="B7" s="18"/>
      <c r="C7" s="17" t="s">
        <v>16</v>
      </c>
      <c r="D7" s="17">
        <v>29</v>
      </c>
      <c r="E7" s="17" t="str">
        <f t="shared" si="0"/>
        <v>创业培训</v>
      </c>
      <c r="F7" s="17" t="s">
        <v>19</v>
      </c>
      <c r="G7" s="17">
        <f t="shared" si="1"/>
        <v>29</v>
      </c>
      <c r="H7" s="17">
        <v>800</v>
      </c>
      <c r="I7" s="17">
        <f t="shared" si="2"/>
        <v>23200</v>
      </c>
      <c r="J7" s="17"/>
      <c r="K7" s="17"/>
      <c r="L7" s="17">
        <f t="shared" si="3"/>
        <v>0</v>
      </c>
      <c r="M7" s="17">
        <f t="shared" si="4"/>
        <v>23200</v>
      </c>
      <c r="N7" s="17"/>
    </row>
    <row r="8" spans="1:14">
      <c r="A8" s="15">
        <v>4</v>
      </c>
      <c r="B8" s="18"/>
      <c r="C8" s="17" t="s">
        <v>16</v>
      </c>
      <c r="D8" s="17">
        <v>29</v>
      </c>
      <c r="E8" s="17" t="str">
        <f t="shared" si="0"/>
        <v>创业培训</v>
      </c>
      <c r="F8" s="17" t="s">
        <v>19</v>
      </c>
      <c r="G8" s="17">
        <f t="shared" si="1"/>
        <v>29</v>
      </c>
      <c r="H8" s="17">
        <v>800</v>
      </c>
      <c r="I8" s="17">
        <f t="shared" si="2"/>
        <v>23200</v>
      </c>
      <c r="J8" s="17"/>
      <c r="K8" s="17"/>
      <c r="L8" s="17">
        <f t="shared" si="3"/>
        <v>0</v>
      </c>
      <c r="M8" s="17">
        <f t="shared" si="4"/>
        <v>23200</v>
      </c>
      <c r="N8" s="17"/>
    </row>
    <row r="9" spans="1:14">
      <c r="A9" s="15">
        <v>5</v>
      </c>
      <c r="B9" s="18"/>
      <c r="C9" s="17" t="s">
        <v>16</v>
      </c>
      <c r="D9" s="17">
        <v>30</v>
      </c>
      <c r="E9" s="17" t="str">
        <f t="shared" si="0"/>
        <v>创业培训</v>
      </c>
      <c r="F9" s="17" t="s">
        <v>20</v>
      </c>
      <c r="G9" s="17">
        <f t="shared" si="1"/>
        <v>30</v>
      </c>
      <c r="H9" s="17">
        <v>800</v>
      </c>
      <c r="I9" s="17">
        <f t="shared" si="2"/>
        <v>24000</v>
      </c>
      <c r="J9" s="17"/>
      <c r="K9" s="17"/>
      <c r="L9" s="17">
        <f t="shared" si="3"/>
        <v>0</v>
      </c>
      <c r="M9" s="17">
        <f t="shared" si="4"/>
        <v>24000</v>
      </c>
      <c r="N9" s="17"/>
    </row>
    <row r="10" spans="1:14">
      <c r="A10" s="15">
        <v>6</v>
      </c>
      <c r="B10" s="18"/>
      <c r="C10" s="17" t="s">
        <v>16</v>
      </c>
      <c r="D10" s="17">
        <v>35</v>
      </c>
      <c r="E10" s="17" t="str">
        <f t="shared" si="0"/>
        <v>网络创业培训</v>
      </c>
      <c r="F10" s="17" t="s">
        <v>21</v>
      </c>
      <c r="G10" s="17">
        <f t="shared" si="1"/>
        <v>35</v>
      </c>
      <c r="H10" s="17">
        <v>1500</v>
      </c>
      <c r="I10" s="17">
        <f t="shared" si="2"/>
        <v>52500</v>
      </c>
      <c r="J10" s="17"/>
      <c r="K10" s="17"/>
      <c r="L10" s="17">
        <f t="shared" si="3"/>
        <v>0</v>
      </c>
      <c r="M10" s="17">
        <f t="shared" si="4"/>
        <v>52500</v>
      </c>
      <c r="N10" s="17"/>
    </row>
    <row r="11" spans="1:14">
      <c r="A11" s="15">
        <v>7</v>
      </c>
      <c r="B11" s="18"/>
      <c r="C11" s="17" t="s">
        <v>16</v>
      </c>
      <c r="D11" s="17">
        <v>35</v>
      </c>
      <c r="E11" s="17" t="str">
        <f t="shared" si="0"/>
        <v>网络创业培训</v>
      </c>
      <c r="F11" s="17" t="s">
        <v>22</v>
      </c>
      <c r="G11" s="17">
        <f t="shared" si="1"/>
        <v>35</v>
      </c>
      <c r="H11" s="17">
        <v>1500</v>
      </c>
      <c r="I11" s="17">
        <f t="shared" si="2"/>
        <v>52500</v>
      </c>
      <c r="J11" s="17"/>
      <c r="K11" s="17"/>
      <c r="L11" s="17">
        <f t="shared" si="3"/>
        <v>0</v>
      </c>
      <c r="M11" s="17">
        <f t="shared" si="4"/>
        <v>52500</v>
      </c>
      <c r="N11" s="17"/>
    </row>
    <row r="12" spans="1:14">
      <c r="A12" s="15">
        <v>8</v>
      </c>
      <c r="B12" s="18"/>
      <c r="C12" s="17" t="s">
        <v>16</v>
      </c>
      <c r="D12" s="17">
        <v>35</v>
      </c>
      <c r="E12" s="17" t="str">
        <f t="shared" si="0"/>
        <v>网络创业培训</v>
      </c>
      <c r="F12" s="17" t="s">
        <v>23</v>
      </c>
      <c r="G12" s="17">
        <f t="shared" si="1"/>
        <v>35</v>
      </c>
      <c r="H12" s="17">
        <v>1500</v>
      </c>
      <c r="I12" s="17">
        <f t="shared" si="2"/>
        <v>52500</v>
      </c>
      <c r="J12" s="17"/>
      <c r="K12" s="17"/>
      <c r="L12" s="17">
        <f t="shared" si="3"/>
        <v>0</v>
      </c>
      <c r="M12" s="17">
        <f t="shared" si="4"/>
        <v>52500</v>
      </c>
      <c r="N12" s="17"/>
    </row>
    <row r="13" spans="1:14">
      <c r="A13" s="15">
        <v>9</v>
      </c>
      <c r="B13" s="18"/>
      <c r="C13" s="17" t="s">
        <v>16</v>
      </c>
      <c r="D13" s="17">
        <v>35</v>
      </c>
      <c r="E13" s="17" t="str">
        <f t="shared" si="0"/>
        <v>网络创业培训</v>
      </c>
      <c r="F13" s="17" t="s">
        <v>24</v>
      </c>
      <c r="G13" s="17">
        <f t="shared" si="1"/>
        <v>35</v>
      </c>
      <c r="H13" s="17">
        <v>1500</v>
      </c>
      <c r="I13" s="17">
        <f t="shared" si="2"/>
        <v>52500</v>
      </c>
      <c r="J13" s="17"/>
      <c r="K13" s="17"/>
      <c r="L13" s="17">
        <f t="shared" si="3"/>
        <v>0</v>
      </c>
      <c r="M13" s="17">
        <f t="shared" si="4"/>
        <v>52500</v>
      </c>
      <c r="N13" s="17"/>
    </row>
    <row r="14" spans="1:14">
      <c r="A14" s="15">
        <v>10</v>
      </c>
      <c r="B14" s="18"/>
      <c r="C14" s="17" t="s">
        <v>16</v>
      </c>
      <c r="D14" s="17">
        <v>35</v>
      </c>
      <c r="E14" s="17" t="str">
        <f t="shared" si="0"/>
        <v>网络创业培训</v>
      </c>
      <c r="F14" s="17" t="s">
        <v>25</v>
      </c>
      <c r="G14" s="17">
        <f t="shared" si="1"/>
        <v>35</v>
      </c>
      <c r="H14" s="17">
        <v>1500</v>
      </c>
      <c r="I14" s="17">
        <f t="shared" si="2"/>
        <v>52500</v>
      </c>
      <c r="J14" s="17"/>
      <c r="K14" s="17"/>
      <c r="L14" s="17">
        <f t="shared" si="3"/>
        <v>0</v>
      </c>
      <c r="M14" s="17">
        <f t="shared" si="4"/>
        <v>52500</v>
      </c>
      <c r="N14" s="17"/>
    </row>
    <row r="15" spans="1:14">
      <c r="A15" s="15">
        <v>11</v>
      </c>
      <c r="B15" s="18"/>
      <c r="C15" s="17" t="s">
        <v>16</v>
      </c>
      <c r="D15" s="17">
        <v>35</v>
      </c>
      <c r="E15" s="17" t="s">
        <v>26</v>
      </c>
      <c r="F15" s="17" t="s">
        <v>23</v>
      </c>
      <c r="G15" s="17">
        <f t="shared" si="1"/>
        <v>35</v>
      </c>
      <c r="H15" s="17">
        <v>1500</v>
      </c>
      <c r="I15" s="17">
        <f t="shared" si="2"/>
        <v>52500</v>
      </c>
      <c r="J15" s="17"/>
      <c r="K15" s="17"/>
      <c r="L15" s="17">
        <f t="shared" si="3"/>
        <v>0</v>
      </c>
      <c r="M15" s="17">
        <f t="shared" si="4"/>
        <v>52500</v>
      </c>
      <c r="N15" s="17"/>
    </row>
    <row r="16" spans="1:14">
      <c r="A16" s="15">
        <v>12</v>
      </c>
      <c r="B16" s="18"/>
      <c r="C16" s="17" t="s">
        <v>16</v>
      </c>
      <c r="D16" s="17">
        <v>30</v>
      </c>
      <c r="E16" s="17" t="str">
        <f t="shared" ref="E16:E21" si="5">IF(H16=800,"创业培训",IF(H16=1500,"网络创业培训"))</f>
        <v>创业培训</v>
      </c>
      <c r="F16" s="17" t="s">
        <v>27</v>
      </c>
      <c r="G16" s="17">
        <f t="shared" si="1"/>
        <v>30</v>
      </c>
      <c r="H16" s="17">
        <v>800</v>
      </c>
      <c r="I16" s="17">
        <f t="shared" si="2"/>
        <v>24000</v>
      </c>
      <c r="J16" s="17"/>
      <c r="K16" s="17"/>
      <c r="L16" s="17">
        <f t="shared" si="3"/>
        <v>0</v>
      </c>
      <c r="M16" s="17">
        <f t="shared" si="4"/>
        <v>24000</v>
      </c>
      <c r="N16" s="17"/>
    </row>
    <row r="17" spans="1:14">
      <c r="A17" s="15">
        <v>13</v>
      </c>
      <c r="B17" s="18"/>
      <c r="C17" s="17" t="s">
        <v>16</v>
      </c>
      <c r="D17" s="17">
        <v>30</v>
      </c>
      <c r="E17" s="17" t="str">
        <f t="shared" si="5"/>
        <v>创业培训</v>
      </c>
      <c r="F17" s="17" t="s">
        <v>28</v>
      </c>
      <c r="G17" s="17">
        <f t="shared" si="1"/>
        <v>30</v>
      </c>
      <c r="H17" s="17">
        <v>800</v>
      </c>
      <c r="I17" s="17">
        <f t="shared" si="2"/>
        <v>24000</v>
      </c>
      <c r="J17" s="17"/>
      <c r="K17" s="17"/>
      <c r="L17" s="17">
        <f t="shared" si="3"/>
        <v>0</v>
      </c>
      <c r="M17" s="17">
        <f t="shared" si="4"/>
        <v>24000</v>
      </c>
      <c r="N17" s="17"/>
    </row>
    <row r="18" spans="1:14">
      <c r="A18" s="15">
        <v>14</v>
      </c>
      <c r="B18" s="18"/>
      <c r="C18" s="17" t="s">
        <v>16</v>
      </c>
      <c r="D18" s="17">
        <v>30</v>
      </c>
      <c r="E18" s="17" t="str">
        <f t="shared" si="5"/>
        <v>创业培训</v>
      </c>
      <c r="F18" s="17" t="s">
        <v>29</v>
      </c>
      <c r="G18" s="17">
        <f t="shared" si="1"/>
        <v>30</v>
      </c>
      <c r="H18" s="17">
        <v>800</v>
      </c>
      <c r="I18" s="17">
        <f t="shared" si="2"/>
        <v>24000</v>
      </c>
      <c r="J18" s="17"/>
      <c r="K18" s="17"/>
      <c r="L18" s="17">
        <f t="shared" si="3"/>
        <v>0</v>
      </c>
      <c r="M18" s="17">
        <f t="shared" si="4"/>
        <v>24000</v>
      </c>
      <c r="N18" s="17"/>
    </row>
    <row r="19" spans="1:14">
      <c r="A19" s="15">
        <v>15</v>
      </c>
      <c r="B19" s="18"/>
      <c r="C19" s="17" t="s">
        <v>16</v>
      </c>
      <c r="D19" s="17">
        <v>30</v>
      </c>
      <c r="E19" s="17" t="str">
        <f t="shared" si="5"/>
        <v>创业培训</v>
      </c>
      <c r="F19" s="17" t="s">
        <v>30</v>
      </c>
      <c r="G19" s="17">
        <f t="shared" si="1"/>
        <v>30</v>
      </c>
      <c r="H19" s="17">
        <v>800</v>
      </c>
      <c r="I19" s="17">
        <f t="shared" si="2"/>
        <v>24000</v>
      </c>
      <c r="J19" s="17"/>
      <c r="K19" s="17"/>
      <c r="L19" s="17">
        <f t="shared" si="3"/>
        <v>0</v>
      </c>
      <c r="M19" s="17">
        <f t="shared" si="4"/>
        <v>24000</v>
      </c>
      <c r="N19" s="17"/>
    </row>
    <row r="20" spans="1:14">
      <c r="A20" s="15">
        <v>16</v>
      </c>
      <c r="B20" s="18"/>
      <c r="C20" s="17" t="s">
        <v>16</v>
      </c>
      <c r="D20" s="17">
        <v>30</v>
      </c>
      <c r="E20" s="17" t="str">
        <f t="shared" si="5"/>
        <v>创业培训</v>
      </c>
      <c r="F20" s="17" t="s">
        <v>30</v>
      </c>
      <c r="G20" s="17">
        <f t="shared" si="1"/>
        <v>30</v>
      </c>
      <c r="H20" s="17">
        <v>800</v>
      </c>
      <c r="I20" s="17">
        <f t="shared" si="2"/>
        <v>24000</v>
      </c>
      <c r="J20" s="17"/>
      <c r="K20" s="17"/>
      <c r="L20" s="17">
        <f t="shared" si="3"/>
        <v>0</v>
      </c>
      <c r="M20" s="17">
        <f t="shared" si="4"/>
        <v>24000</v>
      </c>
      <c r="N20" s="17"/>
    </row>
    <row r="21" spans="1:14">
      <c r="A21" s="15">
        <v>17</v>
      </c>
      <c r="B21" s="18"/>
      <c r="C21" s="17" t="s">
        <v>16</v>
      </c>
      <c r="D21" s="17">
        <v>30</v>
      </c>
      <c r="E21" s="17" t="str">
        <f t="shared" si="5"/>
        <v>网络创业培训</v>
      </c>
      <c r="F21" s="17" t="s">
        <v>31</v>
      </c>
      <c r="G21" s="17">
        <f t="shared" si="1"/>
        <v>30</v>
      </c>
      <c r="H21" s="17">
        <v>1500</v>
      </c>
      <c r="I21" s="17">
        <f t="shared" si="2"/>
        <v>45000</v>
      </c>
      <c r="J21" s="17"/>
      <c r="K21" s="17"/>
      <c r="L21" s="17">
        <f t="shared" si="3"/>
        <v>0</v>
      </c>
      <c r="M21" s="17">
        <f t="shared" si="4"/>
        <v>45000</v>
      </c>
      <c r="N21" s="17"/>
    </row>
    <row r="22" spans="1:14">
      <c r="A22" s="15">
        <v>18</v>
      </c>
      <c r="B22" s="18"/>
      <c r="C22" s="17" t="s">
        <v>16</v>
      </c>
      <c r="D22" s="17">
        <v>30</v>
      </c>
      <c r="E22" s="17" t="s">
        <v>32</v>
      </c>
      <c r="F22" s="17" t="s">
        <v>27</v>
      </c>
      <c r="G22" s="17">
        <f t="shared" si="1"/>
        <v>30</v>
      </c>
      <c r="H22" s="17">
        <v>800</v>
      </c>
      <c r="I22" s="17">
        <f t="shared" si="2"/>
        <v>24000</v>
      </c>
      <c r="J22" s="17"/>
      <c r="K22" s="17"/>
      <c r="L22" s="17">
        <f t="shared" si="3"/>
        <v>0</v>
      </c>
      <c r="M22" s="17">
        <f t="shared" si="4"/>
        <v>24000</v>
      </c>
      <c r="N22" s="17"/>
    </row>
    <row r="23" spans="1:14">
      <c r="A23" s="15">
        <v>19</v>
      </c>
      <c r="B23" s="18"/>
      <c r="C23" s="17" t="s">
        <v>16</v>
      </c>
      <c r="D23" s="17">
        <v>34</v>
      </c>
      <c r="E23" s="17" t="str">
        <f>IF(H23=800,"创业培训",IF(H23=1500,"网络创业培训"))</f>
        <v>网络创业培训</v>
      </c>
      <c r="F23" s="17" t="s">
        <v>33</v>
      </c>
      <c r="G23" s="17">
        <f t="shared" si="1"/>
        <v>34</v>
      </c>
      <c r="H23" s="17">
        <v>1500</v>
      </c>
      <c r="I23" s="17">
        <f t="shared" si="2"/>
        <v>51000</v>
      </c>
      <c r="J23" s="17"/>
      <c r="K23" s="17"/>
      <c r="L23" s="17">
        <f t="shared" si="3"/>
        <v>0</v>
      </c>
      <c r="M23" s="17">
        <f t="shared" si="4"/>
        <v>51000</v>
      </c>
      <c r="N23" s="17"/>
    </row>
    <row r="24" spans="1:14">
      <c r="A24" s="15">
        <v>20</v>
      </c>
      <c r="B24" s="18"/>
      <c r="C24" s="17" t="s">
        <v>16</v>
      </c>
      <c r="D24" s="17">
        <v>31</v>
      </c>
      <c r="E24" s="17" t="str">
        <f>IF(H24=800,"创业培训",IF(H24=1500,"网络创业培训"))</f>
        <v>网络创业培训</v>
      </c>
      <c r="F24" s="17" t="s">
        <v>34</v>
      </c>
      <c r="G24" s="17">
        <f t="shared" si="1"/>
        <v>31</v>
      </c>
      <c r="H24" s="17">
        <v>1500</v>
      </c>
      <c r="I24" s="17">
        <f t="shared" si="2"/>
        <v>46500</v>
      </c>
      <c r="J24" s="17"/>
      <c r="K24" s="17"/>
      <c r="L24" s="17">
        <f t="shared" si="3"/>
        <v>0</v>
      </c>
      <c r="M24" s="17">
        <f t="shared" si="4"/>
        <v>46500</v>
      </c>
      <c r="N24" s="17"/>
    </row>
    <row r="25" spans="1:14">
      <c r="A25" s="15">
        <v>21</v>
      </c>
      <c r="B25" s="18"/>
      <c r="C25" s="17" t="s">
        <v>16</v>
      </c>
      <c r="D25" s="17">
        <v>31</v>
      </c>
      <c r="E25" s="17" t="str">
        <f t="shared" ref="E25:E31" si="6">IF(H25=800,"创业培训",IF(H25=1500,"网络创业培训"))</f>
        <v>网络创业培训</v>
      </c>
      <c r="F25" s="17" t="s">
        <v>33</v>
      </c>
      <c r="G25" s="17">
        <f t="shared" si="1"/>
        <v>31</v>
      </c>
      <c r="H25" s="17">
        <v>1500</v>
      </c>
      <c r="I25" s="17">
        <f t="shared" si="2"/>
        <v>46500</v>
      </c>
      <c r="J25" s="17"/>
      <c r="K25" s="17"/>
      <c r="L25" s="17">
        <f t="shared" si="3"/>
        <v>0</v>
      </c>
      <c r="M25" s="17">
        <f t="shared" si="4"/>
        <v>46500</v>
      </c>
      <c r="N25" s="17"/>
    </row>
    <row r="26" spans="1:14">
      <c r="A26" s="15">
        <v>22</v>
      </c>
      <c r="B26" s="18"/>
      <c r="C26" s="17" t="s">
        <v>16</v>
      </c>
      <c r="D26" s="17">
        <v>30</v>
      </c>
      <c r="E26" s="17" t="str">
        <f t="shared" si="6"/>
        <v>创业培训</v>
      </c>
      <c r="F26" s="17" t="s">
        <v>35</v>
      </c>
      <c r="G26" s="17">
        <f t="shared" si="1"/>
        <v>30</v>
      </c>
      <c r="H26" s="17">
        <v>800</v>
      </c>
      <c r="I26" s="17">
        <f t="shared" si="2"/>
        <v>24000</v>
      </c>
      <c r="J26" s="17"/>
      <c r="K26" s="17"/>
      <c r="L26" s="17">
        <f t="shared" si="3"/>
        <v>0</v>
      </c>
      <c r="M26" s="17">
        <f t="shared" si="4"/>
        <v>24000</v>
      </c>
      <c r="N26" s="17"/>
    </row>
    <row r="27" spans="1:14">
      <c r="A27" s="15">
        <v>23</v>
      </c>
      <c r="B27" s="18"/>
      <c r="C27" s="17" t="s">
        <v>16</v>
      </c>
      <c r="D27" s="17">
        <v>30</v>
      </c>
      <c r="E27" s="17" t="str">
        <f t="shared" si="6"/>
        <v>创业培训</v>
      </c>
      <c r="F27" s="17" t="s">
        <v>36</v>
      </c>
      <c r="G27" s="17">
        <f t="shared" si="1"/>
        <v>30</v>
      </c>
      <c r="H27" s="17">
        <v>800</v>
      </c>
      <c r="I27" s="17">
        <f t="shared" si="2"/>
        <v>24000</v>
      </c>
      <c r="J27" s="17"/>
      <c r="K27" s="17"/>
      <c r="L27" s="17">
        <f t="shared" si="3"/>
        <v>0</v>
      </c>
      <c r="M27" s="17">
        <f t="shared" si="4"/>
        <v>24000</v>
      </c>
      <c r="N27" s="17"/>
    </row>
    <row r="28" spans="1:14">
      <c r="A28" s="15">
        <v>24</v>
      </c>
      <c r="B28" s="18"/>
      <c r="C28" s="17" t="s">
        <v>16</v>
      </c>
      <c r="D28" s="17">
        <v>28</v>
      </c>
      <c r="E28" s="17" t="str">
        <f t="shared" si="6"/>
        <v>创业培训</v>
      </c>
      <c r="F28" s="17" t="s">
        <v>37</v>
      </c>
      <c r="G28" s="17">
        <f t="shared" si="1"/>
        <v>28</v>
      </c>
      <c r="H28" s="17">
        <v>800</v>
      </c>
      <c r="I28" s="17">
        <f t="shared" si="2"/>
        <v>22400</v>
      </c>
      <c r="J28" s="17"/>
      <c r="K28" s="17"/>
      <c r="L28" s="17">
        <f t="shared" si="3"/>
        <v>0</v>
      </c>
      <c r="M28" s="17">
        <f t="shared" si="4"/>
        <v>22400</v>
      </c>
      <c r="N28" s="17"/>
    </row>
    <row r="29" spans="1:14">
      <c r="A29" s="15">
        <v>25</v>
      </c>
      <c r="B29" s="18"/>
      <c r="C29" s="17" t="s">
        <v>16</v>
      </c>
      <c r="D29" s="17">
        <v>29</v>
      </c>
      <c r="E29" s="17" t="str">
        <f t="shared" si="6"/>
        <v>创业培训</v>
      </c>
      <c r="F29" s="17" t="s">
        <v>38</v>
      </c>
      <c r="G29" s="17">
        <f t="shared" si="1"/>
        <v>29</v>
      </c>
      <c r="H29" s="17">
        <v>800</v>
      </c>
      <c r="I29" s="17">
        <f t="shared" si="2"/>
        <v>23200</v>
      </c>
      <c r="J29" s="17"/>
      <c r="K29" s="17"/>
      <c r="L29" s="17">
        <f t="shared" si="3"/>
        <v>0</v>
      </c>
      <c r="M29" s="17">
        <f t="shared" si="4"/>
        <v>23200</v>
      </c>
      <c r="N29" s="17"/>
    </row>
    <row r="30" spans="1:18">
      <c r="A30" s="15">
        <v>26</v>
      </c>
      <c r="B30" s="18"/>
      <c r="C30" s="17" t="s">
        <v>16</v>
      </c>
      <c r="D30" s="17">
        <v>30</v>
      </c>
      <c r="E30" s="17" t="str">
        <f t="shared" si="6"/>
        <v>创业培训</v>
      </c>
      <c r="F30" s="17" t="s">
        <v>39</v>
      </c>
      <c r="G30" s="17">
        <f t="shared" si="1"/>
        <v>30</v>
      </c>
      <c r="H30" s="17">
        <v>800</v>
      </c>
      <c r="I30" s="17">
        <f t="shared" si="2"/>
        <v>24000</v>
      </c>
      <c r="J30" s="17"/>
      <c r="K30" s="17"/>
      <c r="L30" s="17">
        <f t="shared" si="3"/>
        <v>0</v>
      </c>
      <c r="M30" s="17">
        <f t="shared" si="4"/>
        <v>24000</v>
      </c>
      <c r="N30" s="17"/>
      <c r="R30" s="3" t="s">
        <v>40</v>
      </c>
    </row>
    <row r="31" spans="1:14">
      <c r="A31" s="15">
        <v>27</v>
      </c>
      <c r="B31" s="18"/>
      <c r="C31" s="17" t="s">
        <v>16</v>
      </c>
      <c r="D31" s="17">
        <v>30</v>
      </c>
      <c r="E31" s="17" t="str">
        <f t="shared" si="6"/>
        <v>创业培训</v>
      </c>
      <c r="F31" s="17" t="s">
        <v>41</v>
      </c>
      <c r="G31" s="17">
        <f t="shared" si="1"/>
        <v>30</v>
      </c>
      <c r="H31" s="17">
        <v>800</v>
      </c>
      <c r="I31" s="17">
        <f t="shared" si="2"/>
        <v>24000</v>
      </c>
      <c r="J31" s="17"/>
      <c r="K31" s="17"/>
      <c r="L31" s="17">
        <f t="shared" si="3"/>
        <v>0</v>
      </c>
      <c r="M31" s="17">
        <f t="shared" si="4"/>
        <v>24000</v>
      </c>
      <c r="N31" s="17"/>
    </row>
    <row r="32" spans="1:14">
      <c r="A32" s="15">
        <v>28</v>
      </c>
      <c r="B32" s="19"/>
      <c r="C32" s="17" t="s">
        <v>16</v>
      </c>
      <c r="D32" s="17">
        <v>29</v>
      </c>
      <c r="E32" s="17" t="s">
        <v>32</v>
      </c>
      <c r="F32" s="17" t="s">
        <v>42</v>
      </c>
      <c r="G32" s="17">
        <f t="shared" si="1"/>
        <v>29</v>
      </c>
      <c r="H32" s="17">
        <v>800</v>
      </c>
      <c r="I32" s="17">
        <f t="shared" si="2"/>
        <v>23200</v>
      </c>
      <c r="J32" s="17"/>
      <c r="K32" s="17"/>
      <c r="L32" s="17">
        <f t="shared" si="3"/>
        <v>0</v>
      </c>
      <c r="M32" s="17">
        <f t="shared" si="4"/>
        <v>23200</v>
      </c>
      <c r="N32" s="17"/>
    </row>
    <row r="33" spans="1:14">
      <c r="A33" s="15">
        <v>29</v>
      </c>
      <c r="B33" s="20" t="s">
        <v>43</v>
      </c>
      <c r="C33" s="17" t="s">
        <v>16</v>
      </c>
      <c r="D33" s="21">
        <v>32</v>
      </c>
      <c r="E33" s="17" t="s">
        <v>44</v>
      </c>
      <c r="F33" s="17" t="s">
        <v>45</v>
      </c>
      <c r="G33" s="17">
        <v>0</v>
      </c>
      <c r="H33" s="17">
        <v>1400</v>
      </c>
      <c r="I33" s="17">
        <f t="shared" si="2"/>
        <v>0</v>
      </c>
      <c r="J33" s="17">
        <v>32</v>
      </c>
      <c r="K33" s="17">
        <f t="shared" ref="K33:K39" si="7">H33*0.8</f>
        <v>1120</v>
      </c>
      <c r="L33" s="17">
        <f t="shared" si="3"/>
        <v>35840</v>
      </c>
      <c r="M33" s="17">
        <f t="shared" si="4"/>
        <v>35840</v>
      </c>
      <c r="N33" s="17"/>
    </row>
    <row r="34" spans="1:14">
      <c r="A34" s="15">
        <v>30</v>
      </c>
      <c r="B34" s="22"/>
      <c r="C34" s="17" t="s">
        <v>16</v>
      </c>
      <c r="D34" s="21">
        <v>39</v>
      </c>
      <c r="E34" s="17" t="s">
        <v>44</v>
      </c>
      <c r="F34" s="17" t="s">
        <v>46</v>
      </c>
      <c r="G34" s="17">
        <v>0</v>
      </c>
      <c r="H34" s="17">
        <v>1400</v>
      </c>
      <c r="I34" s="17">
        <f t="shared" si="2"/>
        <v>0</v>
      </c>
      <c r="J34" s="17">
        <v>39</v>
      </c>
      <c r="K34" s="17">
        <f t="shared" si="7"/>
        <v>1120</v>
      </c>
      <c r="L34" s="17">
        <f t="shared" si="3"/>
        <v>43680</v>
      </c>
      <c r="M34" s="17">
        <f t="shared" si="4"/>
        <v>43680</v>
      </c>
      <c r="N34" s="17"/>
    </row>
    <row r="35" spans="1:14">
      <c r="A35" s="15">
        <v>31</v>
      </c>
      <c r="B35" s="22"/>
      <c r="C35" s="17" t="s">
        <v>16</v>
      </c>
      <c r="D35" s="21">
        <v>52</v>
      </c>
      <c r="E35" s="17" t="s">
        <v>47</v>
      </c>
      <c r="F35" s="17" t="s">
        <v>48</v>
      </c>
      <c r="G35" s="17">
        <v>0</v>
      </c>
      <c r="H35" s="17">
        <v>1260</v>
      </c>
      <c r="I35" s="17">
        <f t="shared" si="2"/>
        <v>0</v>
      </c>
      <c r="J35" s="17">
        <v>52</v>
      </c>
      <c r="K35" s="17">
        <f t="shared" si="7"/>
        <v>1008</v>
      </c>
      <c r="L35" s="17">
        <f t="shared" si="3"/>
        <v>52416</v>
      </c>
      <c r="M35" s="17">
        <v>52224</v>
      </c>
      <c r="N35" s="17"/>
    </row>
    <row r="36" spans="1:14">
      <c r="A36" s="15">
        <v>32</v>
      </c>
      <c r="B36" s="22"/>
      <c r="C36" s="17" t="s">
        <v>16</v>
      </c>
      <c r="D36" s="21">
        <v>57</v>
      </c>
      <c r="E36" s="17" t="s">
        <v>47</v>
      </c>
      <c r="F36" s="17" t="s">
        <v>49</v>
      </c>
      <c r="G36" s="17">
        <v>0</v>
      </c>
      <c r="H36" s="17">
        <v>1260</v>
      </c>
      <c r="I36" s="17">
        <f t="shared" si="2"/>
        <v>0</v>
      </c>
      <c r="J36" s="17">
        <v>57</v>
      </c>
      <c r="K36" s="17">
        <f t="shared" si="7"/>
        <v>1008</v>
      </c>
      <c r="L36" s="17">
        <f t="shared" si="3"/>
        <v>57456</v>
      </c>
      <c r="M36" s="17">
        <v>57024</v>
      </c>
      <c r="N36" s="17"/>
    </row>
    <row r="37" spans="1:14">
      <c r="A37" s="15">
        <v>33</v>
      </c>
      <c r="B37" s="22"/>
      <c r="C37" s="17" t="s">
        <v>16</v>
      </c>
      <c r="D37" s="21">
        <v>56</v>
      </c>
      <c r="E37" s="17" t="s">
        <v>50</v>
      </c>
      <c r="F37" s="17" t="s">
        <v>51</v>
      </c>
      <c r="G37" s="17">
        <v>0</v>
      </c>
      <c r="H37" s="17">
        <v>1400</v>
      </c>
      <c r="I37" s="17">
        <f t="shared" si="2"/>
        <v>0</v>
      </c>
      <c r="J37" s="17">
        <v>56</v>
      </c>
      <c r="K37" s="17">
        <f t="shared" si="7"/>
        <v>1120</v>
      </c>
      <c r="L37" s="17">
        <f t="shared" si="3"/>
        <v>62720</v>
      </c>
      <c r="M37" s="17">
        <f t="shared" si="4"/>
        <v>62720</v>
      </c>
      <c r="N37" s="17"/>
    </row>
    <row r="38" spans="1:14">
      <c r="A38" s="15">
        <v>34</v>
      </c>
      <c r="B38" s="22"/>
      <c r="C38" s="17" t="s">
        <v>16</v>
      </c>
      <c r="D38" s="21">
        <v>55</v>
      </c>
      <c r="E38" s="17" t="s">
        <v>47</v>
      </c>
      <c r="F38" s="17" t="s">
        <v>49</v>
      </c>
      <c r="G38" s="17">
        <v>0</v>
      </c>
      <c r="H38" s="17">
        <v>1260</v>
      </c>
      <c r="I38" s="17">
        <f t="shared" si="2"/>
        <v>0</v>
      </c>
      <c r="J38" s="17">
        <v>55</v>
      </c>
      <c r="K38" s="17">
        <f t="shared" si="7"/>
        <v>1008</v>
      </c>
      <c r="L38" s="17">
        <f t="shared" si="3"/>
        <v>55440</v>
      </c>
      <c r="M38" s="17">
        <v>55296</v>
      </c>
      <c r="N38" s="17"/>
    </row>
    <row r="39" spans="1:14">
      <c r="A39" s="15">
        <v>35</v>
      </c>
      <c r="B39" s="22"/>
      <c r="C39" s="17" t="s">
        <v>16</v>
      </c>
      <c r="D39" s="21">
        <v>50</v>
      </c>
      <c r="E39" s="17" t="s">
        <v>52</v>
      </c>
      <c r="F39" s="17" t="s">
        <v>53</v>
      </c>
      <c r="G39" s="17">
        <v>0</v>
      </c>
      <c r="H39" s="17">
        <v>1400</v>
      </c>
      <c r="I39" s="17">
        <f t="shared" si="2"/>
        <v>0</v>
      </c>
      <c r="J39" s="17">
        <v>50</v>
      </c>
      <c r="K39" s="17">
        <f t="shared" si="7"/>
        <v>1120</v>
      </c>
      <c r="L39" s="17">
        <f t="shared" si="3"/>
        <v>56000</v>
      </c>
      <c r="M39" s="17">
        <f>I39+L39</f>
        <v>56000</v>
      </c>
      <c r="N39" s="17"/>
    </row>
    <row r="40" spans="1:14">
      <c r="A40" s="15">
        <v>36</v>
      </c>
      <c r="B40" s="16" t="s">
        <v>54</v>
      </c>
      <c r="C40" s="17" t="s">
        <v>16</v>
      </c>
      <c r="D40" s="17">
        <v>49</v>
      </c>
      <c r="E40" s="17" t="s">
        <v>55</v>
      </c>
      <c r="F40" s="17" t="s">
        <v>56</v>
      </c>
      <c r="G40" s="17">
        <f t="shared" ref="G40:G57" si="8">D40-J40</f>
        <v>49</v>
      </c>
      <c r="H40" s="17">
        <v>700</v>
      </c>
      <c r="I40" s="17">
        <f t="shared" ref="I40:I60" si="9">G40*H40</f>
        <v>34300</v>
      </c>
      <c r="J40" s="17"/>
      <c r="K40" s="17">
        <f t="shared" ref="K40:K60" si="10">H40*0.8</f>
        <v>560</v>
      </c>
      <c r="L40" s="17">
        <f t="shared" ref="L40:L60" si="11">J40*K40</f>
        <v>0</v>
      </c>
      <c r="M40" s="17">
        <f t="shared" ref="M40:M60" si="12">I40+L40</f>
        <v>34300</v>
      </c>
      <c r="N40" s="17"/>
    </row>
    <row r="41" spans="1:14">
      <c r="A41" s="15">
        <v>37</v>
      </c>
      <c r="B41" s="18"/>
      <c r="C41" s="17" t="s">
        <v>16</v>
      </c>
      <c r="D41" s="17">
        <v>28</v>
      </c>
      <c r="E41" s="17" t="s">
        <v>50</v>
      </c>
      <c r="F41" s="17" t="s">
        <v>57</v>
      </c>
      <c r="G41" s="17">
        <f t="shared" si="8"/>
        <v>28</v>
      </c>
      <c r="H41" s="17">
        <v>700</v>
      </c>
      <c r="I41" s="17">
        <f t="shared" si="9"/>
        <v>19600</v>
      </c>
      <c r="J41" s="17"/>
      <c r="K41" s="17">
        <f t="shared" si="10"/>
        <v>560</v>
      </c>
      <c r="L41" s="17">
        <f t="shared" si="11"/>
        <v>0</v>
      </c>
      <c r="M41" s="17">
        <f t="shared" si="12"/>
        <v>19600</v>
      </c>
      <c r="N41" s="17"/>
    </row>
    <row r="42" spans="1:14">
      <c r="A42" s="15">
        <v>38</v>
      </c>
      <c r="B42" s="19"/>
      <c r="C42" s="17" t="s">
        <v>16</v>
      </c>
      <c r="D42" s="17">
        <v>46</v>
      </c>
      <c r="E42" s="17" t="s">
        <v>50</v>
      </c>
      <c r="F42" s="17" t="s">
        <v>57</v>
      </c>
      <c r="G42" s="17">
        <f t="shared" si="8"/>
        <v>46</v>
      </c>
      <c r="H42" s="17">
        <v>700</v>
      </c>
      <c r="I42" s="17">
        <f t="shared" si="9"/>
        <v>32200</v>
      </c>
      <c r="J42" s="17"/>
      <c r="K42" s="17">
        <f t="shared" si="10"/>
        <v>560</v>
      </c>
      <c r="L42" s="17">
        <f t="shared" si="11"/>
        <v>0</v>
      </c>
      <c r="M42" s="17">
        <f t="shared" si="12"/>
        <v>32200</v>
      </c>
      <c r="N42" s="17"/>
    </row>
    <row r="43" spans="1:14">
      <c r="A43" s="15">
        <v>39</v>
      </c>
      <c r="B43" s="16" t="s">
        <v>58</v>
      </c>
      <c r="C43" s="17" t="s">
        <v>16</v>
      </c>
      <c r="D43" s="17">
        <v>33</v>
      </c>
      <c r="E43" s="21" t="s">
        <v>59</v>
      </c>
      <c r="F43" s="17" t="s">
        <v>60</v>
      </c>
      <c r="G43" s="17">
        <f t="shared" si="8"/>
        <v>33</v>
      </c>
      <c r="H43" s="17">
        <v>500</v>
      </c>
      <c r="I43" s="17">
        <f t="shared" si="9"/>
        <v>16500</v>
      </c>
      <c r="J43" s="17"/>
      <c r="K43" s="17">
        <f t="shared" si="10"/>
        <v>400</v>
      </c>
      <c r="L43" s="17">
        <f t="shared" si="11"/>
        <v>0</v>
      </c>
      <c r="M43" s="17">
        <f t="shared" si="12"/>
        <v>16500</v>
      </c>
      <c r="N43" s="17"/>
    </row>
    <row r="44" spans="1:14">
      <c r="A44" s="15">
        <v>40</v>
      </c>
      <c r="B44" s="18"/>
      <c r="C44" s="17" t="s">
        <v>16</v>
      </c>
      <c r="D44" s="17">
        <v>45</v>
      </c>
      <c r="E44" s="21" t="s">
        <v>61</v>
      </c>
      <c r="F44" s="17" t="s">
        <v>62</v>
      </c>
      <c r="G44" s="17">
        <f t="shared" si="8"/>
        <v>45</v>
      </c>
      <c r="H44" s="17">
        <v>500</v>
      </c>
      <c r="I44" s="17">
        <f t="shared" si="9"/>
        <v>22500</v>
      </c>
      <c r="J44" s="17"/>
      <c r="K44" s="17">
        <f t="shared" si="10"/>
        <v>400</v>
      </c>
      <c r="L44" s="17">
        <f t="shared" si="11"/>
        <v>0</v>
      </c>
      <c r="M44" s="17">
        <f t="shared" si="12"/>
        <v>22500</v>
      </c>
      <c r="N44" s="17"/>
    </row>
    <row r="45" spans="1:14">
      <c r="A45" s="15">
        <v>41</v>
      </c>
      <c r="B45" s="18"/>
      <c r="C45" s="17" t="s">
        <v>16</v>
      </c>
      <c r="D45" s="17">
        <v>24</v>
      </c>
      <c r="E45" s="21" t="s">
        <v>63</v>
      </c>
      <c r="F45" s="17" t="s">
        <v>64</v>
      </c>
      <c r="G45" s="17">
        <v>23</v>
      </c>
      <c r="H45" s="17">
        <v>750</v>
      </c>
      <c r="I45" s="17">
        <f t="shared" si="9"/>
        <v>17250</v>
      </c>
      <c r="J45" s="17">
        <v>1</v>
      </c>
      <c r="K45" s="17">
        <f t="shared" si="10"/>
        <v>600</v>
      </c>
      <c r="L45" s="17">
        <f t="shared" si="11"/>
        <v>600</v>
      </c>
      <c r="M45" s="17">
        <f t="shared" si="12"/>
        <v>17850</v>
      </c>
      <c r="N45" s="17"/>
    </row>
    <row r="46" spans="1:14">
      <c r="A46" s="15">
        <v>42</v>
      </c>
      <c r="B46" s="18"/>
      <c r="C46" s="17" t="s">
        <v>16</v>
      </c>
      <c r="D46" s="17">
        <v>31</v>
      </c>
      <c r="E46" s="21" t="s">
        <v>61</v>
      </c>
      <c r="F46" s="17" t="s">
        <v>65</v>
      </c>
      <c r="G46" s="17">
        <f t="shared" si="8"/>
        <v>31</v>
      </c>
      <c r="H46" s="17">
        <v>500</v>
      </c>
      <c r="I46" s="17">
        <f t="shared" si="9"/>
        <v>15500</v>
      </c>
      <c r="J46" s="17"/>
      <c r="K46" s="17">
        <f t="shared" si="10"/>
        <v>400</v>
      </c>
      <c r="L46" s="17">
        <f t="shared" si="11"/>
        <v>0</v>
      </c>
      <c r="M46" s="17">
        <f t="shared" si="12"/>
        <v>15500</v>
      </c>
      <c r="N46" s="17"/>
    </row>
    <row r="47" spans="1:14">
      <c r="A47" s="15">
        <v>43</v>
      </c>
      <c r="B47" s="18"/>
      <c r="C47" s="17" t="s">
        <v>16</v>
      </c>
      <c r="D47" s="17">
        <v>28</v>
      </c>
      <c r="E47" s="21" t="s">
        <v>63</v>
      </c>
      <c r="F47" s="17" t="s">
        <v>66</v>
      </c>
      <c r="G47" s="17">
        <f t="shared" si="8"/>
        <v>24</v>
      </c>
      <c r="H47" s="17">
        <v>750</v>
      </c>
      <c r="I47" s="17">
        <f t="shared" si="9"/>
        <v>18000</v>
      </c>
      <c r="J47" s="17">
        <v>4</v>
      </c>
      <c r="K47" s="17">
        <f t="shared" si="10"/>
        <v>600</v>
      </c>
      <c r="L47" s="17">
        <f t="shared" si="11"/>
        <v>2400</v>
      </c>
      <c r="M47" s="17">
        <f t="shared" si="12"/>
        <v>20400</v>
      </c>
      <c r="N47" s="17"/>
    </row>
    <row r="48" spans="1:14">
      <c r="A48" s="15">
        <v>44</v>
      </c>
      <c r="B48" s="18"/>
      <c r="C48" s="17" t="s">
        <v>16</v>
      </c>
      <c r="D48" s="17">
        <v>18</v>
      </c>
      <c r="E48" s="21" t="s">
        <v>67</v>
      </c>
      <c r="F48" s="17" t="s">
        <v>68</v>
      </c>
      <c r="G48" s="17">
        <f t="shared" si="8"/>
        <v>18</v>
      </c>
      <c r="H48" s="17">
        <v>700</v>
      </c>
      <c r="I48" s="17">
        <f t="shared" si="9"/>
        <v>12600</v>
      </c>
      <c r="J48" s="17"/>
      <c r="K48" s="17">
        <f t="shared" si="10"/>
        <v>560</v>
      </c>
      <c r="L48" s="17">
        <f t="shared" si="11"/>
        <v>0</v>
      </c>
      <c r="M48" s="17">
        <f t="shared" si="12"/>
        <v>12600</v>
      </c>
      <c r="N48" s="17"/>
    </row>
    <row r="49" spans="1:14">
      <c r="A49" s="15">
        <v>45</v>
      </c>
      <c r="B49" s="19"/>
      <c r="C49" s="17" t="s">
        <v>16</v>
      </c>
      <c r="D49" s="17">
        <v>44</v>
      </c>
      <c r="E49" s="21" t="s">
        <v>63</v>
      </c>
      <c r="F49" s="17" t="s">
        <v>69</v>
      </c>
      <c r="G49" s="17">
        <f t="shared" si="8"/>
        <v>34</v>
      </c>
      <c r="H49" s="17">
        <v>750</v>
      </c>
      <c r="I49" s="17">
        <f t="shared" si="9"/>
        <v>25500</v>
      </c>
      <c r="J49" s="17">
        <v>10</v>
      </c>
      <c r="K49" s="17">
        <f t="shared" si="10"/>
        <v>600</v>
      </c>
      <c r="L49" s="17">
        <f t="shared" si="11"/>
        <v>6000</v>
      </c>
      <c r="M49" s="17">
        <f t="shared" si="12"/>
        <v>31500</v>
      </c>
      <c r="N49" s="17"/>
    </row>
    <row r="50" spans="1:14">
      <c r="A50" s="15">
        <v>46</v>
      </c>
      <c r="B50" s="16" t="s">
        <v>70</v>
      </c>
      <c r="C50" s="17" t="s">
        <v>16</v>
      </c>
      <c r="D50" s="17">
        <v>21</v>
      </c>
      <c r="E50" s="17" t="s">
        <v>71</v>
      </c>
      <c r="F50" s="17" t="s">
        <v>72</v>
      </c>
      <c r="G50" s="17">
        <f t="shared" si="8"/>
        <v>18</v>
      </c>
      <c r="H50" s="17">
        <v>1300</v>
      </c>
      <c r="I50" s="17">
        <f t="shared" si="9"/>
        <v>23400</v>
      </c>
      <c r="J50" s="17">
        <v>3</v>
      </c>
      <c r="K50" s="17">
        <f t="shared" si="10"/>
        <v>1040</v>
      </c>
      <c r="L50" s="17">
        <f t="shared" si="11"/>
        <v>3120</v>
      </c>
      <c r="M50" s="17">
        <f>3120+1300*17+700</f>
        <v>25920</v>
      </c>
      <c r="N50" s="17"/>
    </row>
    <row r="51" spans="1:14">
      <c r="A51" s="15">
        <v>47</v>
      </c>
      <c r="B51" s="18"/>
      <c r="C51" s="17" t="s">
        <v>16</v>
      </c>
      <c r="D51" s="17">
        <v>11</v>
      </c>
      <c r="E51" s="21" t="s">
        <v>73</v>
      </c>
      <c r="F51" s="17" t="s">
        <v>74</v>
      </c>
      <c r="G51" s="17">
        <f t="shared" si="8"/>
        <v>11</v>
      </c>
      <c r="H51" s="17">
        <v>4000</v>
      </c>
      <c r="I51" s="17">
        <f t="shared" si="9"/>
        <v>44000</v>
      </c>
      <c r="J51" s="17"/>
      <c r="K51" s="17">
        <f t="shared" si="10"/>
        <v>3200</v>
      </c>
      <c r="L51" s="17">
        <f t="shared" si="11"/>
        <v>0</v>
      </c>
      <c r="M51" s="17">
        <f t="shared" si="12"/>
        <v>44000</v>
      </c>
      <c r="N51" s="17"/>
    </row>
    <row r="52" spans="1:14">
      <c r="A52" s="15">
        <v>48</v>
      </c>
      <c r="B52" s="19"/>
      <c r="C52" s="17" t="s">
        <v>16</v>
      </c>
      <c r="D52" s="17">
        <v>3</v>
      </c>
      <c r="E52" s="21" t="s">
        <v>71</v>
      </c>
      <c r="F52" s="17" t="s">
        <v>74</v>
      </c>
      <c r="G52" s="17">
        <f t="shared" si="8"/>
        <v>3</v>
      </c>
      <c r="H52" s="17">
        <v>4000</v>
      </c>
      <c r="I52" s="17">
        <f t="shared" si="9"/>
        <v>12000</v>
      </c>
      <c r="J52" s="17"/>
      <c r="K52" s="17">
        <f t="shared" si="10"/>
        <v>3200</v>
      </c>
      <c r="L52" s="17">
        <f t="shared" si="11"/>
        <v>0</v>
      </c>
      <c r="M52" s="17">
        <f t="shared" si="12"/>
        <v>12000</v>
      </c>
      <c r="N52" s="17"/>
    </row>
    <row r="53" spans="1:14">
      <c r="A53" s="15">
        <v>49</v>
      </c>
      <c r="B53" s="16" t="s">
        <v>75</v>
      </c>
      <c r="C53" s="17" t="s">
        <v>16</v>
      </c>
      <c r="D53" s="17">
        <v>18</v>
      </c>
      <c r="E53" s="21" t="s">
        <v>76</v>
      </c>
      <c r="F53" s="17" t="s">
        <v>77</v>
      </c>
      <c r="G53" s="17">
        <f t="shared" si="8"/>
        <v>8</v>
      </c>
      <c r="H53" s="17">
        <v>2400</v>
      </c>
      <c r="I53" s="17">
        <f t="shared" si="9"/>
        <v>19200</v>
      </c>
      <c r="J53" s="17">
        <v>10</v>
      </c>
      <c r="K53" s="17">
        <f t="shared" si="10"/>
        <v>1920</v>
      </c>
      <c r="L53" s="17">
        <f t="shared" si="11"/>
        <v>19200</v>
      </c>
      <c r="M53" s="17">
        <f t="shared" si="12"/>
        <v>38400</v>
      </c>
      <c r="N53" s="17"/>
    </row>
    <row r="54" spans="1:14">
      <c r="A54" s="15">
        <v>50</v>
      </c>
      <c r="B54" s="18"/>
      <c r="C54" s="17" t="s">
        <v>16</v>
      </c>
      <c r="D54" s="17">
        <v>18</v>
      </c>
      <c r="E54" s="21" t="s">
        <v>76</v>
      </c>
      <c r="F54" s="17" t="s">
        <v>78</v>
      </c>
      <c r="G54" s="17">
        <f t="shared" si="8"/>
        <v>13</v>
      </c>
      <c r="H54" s="17">
        <v>2400</v>
      </c>
      <c r="I54" s="17">
        <f t="shared" si="9"/>
        <v>31200</v>
      </c>
      <c r="J54" s="17">
        <v>5</v>
      </c>
      <c r="K54" s="17">
        <f t="shared" si="10"/>
        <v>1920</v>
      </c>
      <c r="L54" s="17">
        <f t="shared" si="11"/>
        <v>9600</v>
      </c>
      <c r="M54" s="17">
        <f t="shared" si="12"/>
        <v>40800</v>
      </c>
      <c r="N54" s="17"/>
    </row>
    <row r="55" spans="1:14">
      <c r="A55" s="15">
        <v>51</v>
      </c>
      <c r="B55" s="18"/>
      <c r="C55" s="17" t="s">
        <v>16</v>
      </c>
      <c r="D55" s="17">
        <v>29</v>
      </c>
      <c r="E55" s="21" t="s">
        <v>50</v>
      </c>
      <c r="F55" s="17" t="s">
        <v>79</v>
      </c>
      <c r="G55" s="17">
        <f t="shared" si="8"/>
        <v>20</v>
      </c>
      <c r="H55" s="17">
        <v>1400</v>
      </c>
      <c r="I55" s="17">
        <f t="shared" si="9"/>
        <v>28000</v>
      </c>
      <c r="J55" s="17">
        <v>9</v>
      </c>
      <c r="K55" s="17">
        <f t="shared" si="10"/>
        <v>1120</v>
      </c>
      <c r="L55" s="17">
        <f t="shared" si="11"/>
        <v>10080</v>
      </c>
      <c r="M55" s="17">
        <f t="shared" si="12"/>
        <v>38080</v>
      </c>
      <c r="N55" s="17"/>
    </row>
    <row r="56" spans="1:14">
      <c r="A56" s="15">
        <v>52</v>
      </c>
      <c r="B56" s="18"/>
      <c r="C56" s="17" t="s">
        <v>16</v>
      </c>
      <c r="D56" s="17">
        <v>17</v>
      </c>
      <c r="E56" s="21" t="s">
        <v>76</v>
      </c>
      <c r="F56" s="17" t="s">
        <v>80</v>
      </c>
      <c r="G56" s="17">
        <f t="shared" si="8"/>
        <v>16</v>
      </c>
      <c r="H56" s="17">
        <v>2400</v>
      </c>
      <c r="I56" s="17">
        <f t="shared" si="9"/>
        <v>38400</v>
      </c>
      <c r="J56" s="17">
        <v>1</v>
      </c>
      <c r="K56" s="17">
        <f t="shared" si="10"/>
        <v>1920</v>
      </c>
      <c r="L56" s="17">
        <f t="shared" si="11"/>
        <v>1920</v>
      </c>
      <c r="M56" s="17">
        <f t="shared" si="12"/>
        <v>40320</v>
      </c>
      <c r="N56" s="17"/>
    </row>
    <row r="57" spans="1:14">
      <c r="A57" s="15">
        <v>53</v>
      </c>
      <c r="B57" s="19"/>
      <c r="C57" s="17" t="s">
        <v>16</v>
      </c>
      <c r="D57" s="17">
        <v>18</v>
      </c>
      <c r="E57" s="21" t="s">
        <v>76</v>
      </c>
      <c r="F57" s="17" t="s">
        <v>78</v>
      </c>
      <c r="G57" s="17">
        <v>18</v>
      </c>
      <c r="H57" s="17">
        <v>2400</v>
      </c>
      <c r="I57" s="17">
        <f t="shared" si="9"/>
        <v>43200</v>
      </c>
      <c r="J57" s="17">
        <v>2</v>
      </c>
      <c r="K57" s="17">
        <f t="shared" si="10"/>
        <v>1920</v>
      </c>
      <c r="L57" s="17">
        <f t="shared" si="11"/>
        <v>3840</v>
      </c>
      <c r="M57" s="17">
        <f t="shared" si="12"/>
        <v>47040</v>
      </c>
      <c r="N57" s="17"/>
    </row>
    <row r="58" spans="1:14">
      <c r="A58" s="15">
        <v>54</v>
      </c>
      <c r="B58" s="23" t="s">
        <v>81</v>
      </c>
      <c r="C58" s="17" t="s">
        <v>16</v>
      </c>
      <c r="D58" s="17">
        <v>29</v>
      </c>
      <c r="E58" s="17" t="s">
        <v>82</v>
      </c>
      <c r="F58" s="17" t="s">
        <v>83</v>
      </c>
      <c r="G58" s="17">
        <f>D58-J58</f>
        <v>29</v>
      </c>
      <c r="H58" s="17">
        <v>700</v>
      </c>
      <c r="I58" s="17">
        <f t="shared" si="9"/>
        <v>20300</v>
      </c>
      <c r="J58" s="17"/>
      <c r="K58" s="17">
        <f t="shared" si="10"/>
        <v>560</v>
      </c>
      <c r="L58" s="17">
        <f t="shared" si="11"/>
        <v>0</v>
      </c>
      <c r="M58" s="17">
        <f>24*700+825*4</f>
        <v>20100</v>
      </c>
      <c r="N58" s="17"/>
    </row>
    <row r="59" spans="1:14">
      <c r="A59" s="15">
        <v>55</v>
      </c>
      <c r="B59" s="23" t="s">
        <v>84</v>
      </c>
      <c r="C59" s="17" t="s">
        <v>16</v>
      </c>
      <c r="D59" s="17">
        <v>19</v>
      </c>
      <c r="E59" s="17" t="s">
        <v>50</v>
      </c>
      <c r="F59" s="17" t="s">
        <v>85</v>
      </c>
      <c r="G59" s="17">
        <f>D59-J59</f>
        <v>18</v>
      </c>
      <c r="H59" s="17">
        <v>1400</v>
      </c>
      <c r="I59" s="17">
        <f t="shared" si="9"/>
        <v>25200</v>
      </c>
      <c r="J59" s="17">
        <v>1</v>
      </c>
      <c r="K59" s="17">
        <f t="shared" si="10"/>
        <v>1120</v>
      </c>
      <c r="L59" s="17">
        <f t="shared" si="11"/>
        <v>1120</v>
      </c>
      <c r="M59" s="17">
        <f t="shared" si="12"/>
        <v>26320</v>
      </c>
      <c r="N59" s="17"/>
    </row>
    <row r="60" spans="1:14">
      <c r="A60" s="15">
        <v>56</v>
      </c>
      <c r="B60" s="23" t="s">
        <v>86</v>
      </c>
      <c r="C60" s="17" t="s">
        <v>16</v>
      </c>
      <c r="D60" s="17">
        <v>2</v>
      </c>
      <c r="E60" s="17" t="s">
        <v>87</v>
      </c>
      <c r="F60" s="17" t="s">
        <v>88</v>
      </c>
      <c r="G60" s="17">
        <f>D60-J60</f>
        <v>2</v>
      </c>
      <c r="H60" s="17">
        <v>6000</v>
      </c>
      <c r="I60" s="17">
        <f t="shared" si="9"/>
        <v>12000</v>
      </c>
      <c r="J60" s="17"/>
      <c r="K60" s="17">
        <f t="shared" si="10"/>
        <v>4800</v>
      </c>
      <c r="L60" s="17">
        <f t="shared" si="11"/>
        <v>0</v>
      </c>
      <c r="M60" s="17">
        <f t="shared" si="12"/>
        <v>12000</v>
      </c>
      <c r="N60" s="17"/>
    </row>
  </sheetData>
  <mergeCells count="18">
    <mergeCell ref="A1:C1"/>
    <mergeCell ref="A2:N2"/>
    <mergeCell ref="G3:I3"/>
    <mergeCell ref="J3:L3"/>
    <mergeCell ref="A3:A4"/>
    <mergeCell ref="B3:B4"/>
    <mergeCell ref="B5:B32"/>
    <mergeCell ref="B33:B39"/>
    <mergeCell ref="B40:B42"/>
    <mergeCell ref="B43:B49"/>
    <mergeCell ref="B50:B52"/>
    <mergeCell ref="B53:B57"/>
    <mergeCell ref="C3:C4"/>
    <mergeCell ref="D3:D4"/>
    <mergeCell ref="E3:E4"/>
    <mergeCell ref="F3:F4"/>
    <mergeCell ref="M3:M4"/>
    <mergeCell ref="N3:N4"/>
  </mergeCells>
  <pageMargins left="0.865972222222222" right="0.75" top="1" bottom="1" header="0.5" footer="0.5"/>
  <pageSetup paperSize="9" scale="53" fitToHeight="0" orientation="landscape"/>
  <headerFooter/>
  <ignoredErrors>
    <ignoredError sqref="M50 M5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8237476547</cp:lastModifiedBy>
  <dcterms:created xsi:type="dcterms:W3CDTF">2023-08-08T09:32:00Z</dcterms:created>
  <dcterms:modified xsi:type="dcterms:W3CDTF">2024-10-25T06:40:19Z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887EEB27284E4B4FAB53B13A0D45B73A_13</vt:lpwstr>
  </property>
  <property fmtid="{D5CDD505-2E9C-101B-9397-08002B2CF9AE}" pid="3" name="KSOProductBuildVer">
    <vt:lpwstr>2052-12.1.0.18608</vt:lpwstr>
  </property>
</Properties>
</file>