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05" tabRatio="681"/>
  </bookViews>
  <sheets>
    <sheet name="项目表" sheetId="47" r:id="rId1"/>
  </sheets>
  <definedNames>
    <definedName name="_xlnm.Print_Titles" localSheetId="0">项目表!$4:$5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<sst xmlns="http://schemas.openxmlformats.org/spreadsheetml/2006/main" count="1139" uniqueCount="602">
  <si>
    <t>广元市利州区2024年中央和省级（第二批）及市级（第二批）财政衔接资金项目表</t>
  </si>
  <si>
    <t>备注：中央和省级衔接资金2426万元（含少数民族专项衔接资金100万元），市级衔接资金资金619.35万元（不含经开区219万元），本次共计3045.35万元。</t>
  </si>
  <si>
    <t>填报单位：区农业农村局                                           单位：万元、个、户、人                                                      填报时间：</t>
  </si>
  <si>
    <t>序号</t>
  </si>
  <si>
    <t>乡镇
（街道）</t>
  </si>
  <si>
    <t>村名</t>
  </si>
  <si>
    <t>项目名称
（与项目库一致）</t>
  </si>
  <si>
    <t>项目库信息</t>
  </si>
  <si>
    <t>项目摘要</t>
  </si>
  <si>
    <t>联农带农机制</t>
  </si>
  <si>
    <t>项目绩效目标</t>
  </si>
  <si>
    <t>项目预算总投资</t>
  </si>
  <si>
    <t>资金来源</t>
  </si>
  <si>
    <t>项目覆盖</t>
  </si>
  <si>
    <t>资金使用监管责任单位</t>
  </si>
  <si>
    <t>项目实施监管责任单位</t>
  </si>
  <si>
    <t>备注</t>
  </si>
  <si>
    <t>项目库系统项目编号</t>
  </si>
  <si>
    <t>建设性质</t>
  </si>
  <si>
    <t>项目类型</t>
  </si>
  <si>
    <t>项目二级类型</t>
  </si>
  <si>
    <t>项目子类型</t>
  </si>
  <si>
    <t>项目地点</t>
  </si>
  <si>
    <t>项目内容及规模</t>
  </si>
  <si>
    <t>项目建设标准</t>
  </si>
  <si>
    <t>项目资金补助标准</t>
  </si>
  <si>
    <t>中央财政衔接资金</t>
  </si>
  <si>
    <t>省级财政衔接资金</t>
  </si>
  <si>
    <t>市级财政衔接资金</t>
  </si>
  <si>
    <t>整合其他资金</t>
  </si>
  <si>
    <t>筹工筹劳或自筹</t>
  </si>
  <si>
    <t>受益总户数</t>
  </si>
  <si>
    <t>受益总人数</t>
  </si>
  <si>
    <t>脱贫村</t>
  </si>
  <si>
    <t>惠及脱贫户数</t>
  </si>
  <si>
    <t>惠及脱贫人数</t>
  </si>
  <si>
    <t>合计</t>
  </si>
  <si>
    <t>产业发展</t>
  </si>
  <si>
    <t>利州区</t>
  </si>
  <si>
    <t>各相关村</t>
  </si>
  <si>
    <t>广元市利州区2024年小额信贷贴息（下半年）</t>
  </si>
  <si>
    <t>续建</t>
  </si>
  <si>
    <t>金融保险配套项目</t>
  </si>
  <si>
    <t>小额贷款贴息</t>
  </si>
  <si>
    <t>利州区脱贫户、监测户贷款发展生产和开展经营</t>
  </si>
  <si>
    <t>对5万元以下，3年期（含）以内的脱贫户、监测户按比例贴息</t>
  </si>
  <si>
    <t>不超过5%的利率</t>
  </si>
  <si>
    <t>区农业农村局</t>
  </si>
  <si>
    <t>详表由区农业农村局提供</t>
  </si>
  <si>
    <t>广元市利州区2024年种植蔬菜项目（第二批）</t>
  </si>
  <si>
    <t>新建</t>
  </si>
  <si>
    <t>生产项目</t>
  </si>
  <si>
    <t>种植业基地</t>
  </si>
  <si>
    <t>种植蔬菜5250亩</t>
  </si>
  <si>
    <t>鲜圆萝卜（春不老）、鲜榨菜（茎瘤芥）、青菜（专业加工鱼酸菜）</t>
  </si>
  <si>
    <t>补助标准300元/亩</t>
  </si>
  <si>
    <t>广元市利州区2024年突破性发展肉牛羊项目（第二批）及土鸡产业发展</t>
  </si>
  <si>
    <t>养殖业基地</t>
  </si>
  <si>
    <t>肉牛羊产业突破发展及土鸡产业发展</t>
  </si>
  <si>
    <t>1.广利府办发〔2022〕2号，广元市利州区人民政府办公室关于印发《广元市利州区突破性发展肉牛羊产业财政专项资金奖补办法（试行）》的通知；
2.在全区范围内支持土鸡产业发展</t>
  </si>
  <si>
    <t>1.新（扩）牛圈补助250元/平方米、羊圈补助300元/平方米，种草300元/亩/年，粪污设施、饲草收储等补助；
2.养殖出栏奖补。对年出栏排名前20名养殖场进行奖补，第1-3名每年奖励2万元，第4-10名每年奖励1.5万元，第10-20名每名奖励1万元。
3.获得剑门关土鸡地理标志授权养殖企业，每场（户）奖励1万元。
4.土鸡监测点每个奖励0.5万元。
5.购买鸡苗扶持土鸡产业发展重点村发展土鸡产业。</t>
  </si>
  <si>
    <t>带动群众发展肉牛羊及土鸡养殖</t>
  </si>
  <si>
    <t>带动我区肉牛羊及土鸡产业走专业村、规模化、品牌化发展。</t>
  </si>
  <si>
    <t>详表由区农业农村局提供。</t>
  </si>
  <si>
    <t>广元市利州区2024年“利州红梨”特色产品直营店</t>
  </si>
  <si>
    <t>加工流通项目</t>
  </si>
  <si>
    <t>品牌打造和展销平台</t>
  </si>
  <si>
    <t>成都城区</t>
  </si>
  <si>
    <t>在成都新建“利州红梨”特色产品直营店1个</t>
  </si>
  <si>
    <r>
      <rPr>
        <sz val="12"/>
        <rFont val="仿宋_GB2312"/>
        <charset val="134"/>
      </rPr>
      <t>1.建设地址在成都市,有醒目的“利州红梨”标识标牌；
2.面积</t>
    </r>
    <r>
      <rPr>
        <sz val="12"/>
        <rFont val="宋体"/>
        <charset val="134"/>
      </rPr>
      <t>≧</t>
    </r>
    <r>
      <rPr>
        <sz val="12"/>
        <rFont val="仿宋_GB2312"/>
        <charset val="134"/>
      </rPr>
      <t>50平方米；
3.入驻“利州造”产品品类不低于7种；
4.年销售额</t>
    </r>
    <r>
      <rPr>
        <sz val="12"/>
        <rFont val="宋体"/>
        <charset val="134"/>
      </rPr>
      <t>≧</t>
    </r>
    <r>
      <rPr>
        <sz val="12"/>
        <rFont val="仿宋_GB2312"/>
        <charset val="134"/>
      </rPr>
      <t>500万元；
5.社消零统计数据纳入利州区。</t>
    </r>
  </si>
  <si>
    <t>25万元/个</t>
  </si>
  <si>
    <t>间接带动利州
区20户以上农
民就近务工，年增收1000元/人以上。</t>
  </si>
  <si>
    <t>吸纳群众务工20余人次，人均增收1000元</t>
  </si>
  <si>
    <t>宝轮镇</t>
  </si>
  <si>
    <t>海棠溪村</t>
  </si>
  <si>
    <t>广元市利州区宝轮镇海棠溪2024年核桃产业发展及农产品初加工项目</t>
  </si>
  <si>
    <t>加工业</t>
  </si>
  <si>
    <t>3组海棠溪</t>
  </si>
  <si>
    <t>1.新建核桃初加工厂房200平方米；
2.购买分选机、烘干机、剥壳机等加工设备一套；
3.购买无人机2台用于核桃病虫害统防统治；
4.新建灌溉设施机井1座；
5.建配电房1间10平方米；
6.建蓄水池4口每口100立方米；
7.购买供水管网3000米；
8.硬化产业道路1.3公里。</t>
  </si>
  <si>
    <t>1.核桃加工房采用24墙；
2 .分选机、烘干机、剥壳机等加工设备匹配380伏电压；
3.病虫害统防统治无人机2台；
4.灌溉机井φ35厘米；
5.配电房采用24墙；
6.防旱池圆形砖结构24墙；
7.供水PE管网φ32；
8.砼C20硬化产业路宽2.5米、厚0.18米。</t>
  </si>
  <si>
    <t>1.加工房2000元/平方米(含基础开挖。地面平整硬化，墙面粉刷；二楼简装修）；
2.分选机台1.5万元/台；烘干机10万元/台；剥壳机5万元/台；
3.病虫害统防统治无人机1台，8万元/台；
4.灌溉机井1口23.2万元（含水泵1台，电缆等配件）；
5.配电房3.5万元（含配电柜，闸阀等配件）；
6.蓄水池3万元/口；
7.水管网填埋（深度0.7米）综合单价16元/米；
8.产业路硬化补助标准26.1元/公里。</t>
  </si>
  <si>
    <t>宝轮镇人民政府</t>
  </si>
  <si>
    <t>该项目内容以省委组织部评审为准</t>
  </si>
  <si>
    <t>赤化村</t>
  </si>
  <si>
    <t>广元市利州区宝轮镇赤化村2024年产业园区基础设施建设项目</t>
  </si>
  <si>
    <t>农村基础设施（含产业配套设施）</t>
  </si>
  <si>
    <t>产业路、资源路、旅游路建设</t>
  </si>
  <si>
    <t>3组观山扁</t>
  </si>
  <si>
    <t>1.硬化产业路1247米；
2.硬化产业坝子40立方米；
3.堡坎278.8立方米。</t>
  </si>
  <si>
    <t>1.产业路采用砼20，（梯步47米宽2.5米厚0.1米，行道1200米宽1米厚0.1米）；
2.产业坝子采用砼C25厚0.15米；
3.砼C20堡坎。</t>
  </si>
  <si>
    <t>1.砼20硬化产业路综合单价补助490元/立方米；
2.硬化产业坝子综合单价补助500元/立方米；
3.砼C20堡坎综合单价补助500元/立方米。</t>
  </si>
  <si>
    <t>1.提升园区产业发展；
2.解决临时务工人员40余人，带动务工，增加收入。</t>
  </si>
  <si>
    <t>1.巩固和完善园区基础设施建设，确保园区产业提升；
2.增加务工农户收入1000元，带动周边产业发展。</t>
  </si>
  <si>
    <r>
      <rPr>
        <sz val="12"/>
        <rFont val="仿宋_GB2312"/>
        <charset val="134"/>
      </rPr>
      <t>天</t>
    </r>
    <r>
      <rPr>
        <sz val="12"/>
        <rFont val="宋体"/>
        <charset val="134"/>
      </rPr>
      <t>曌</t>
    </r>
    <r>
      <rPr>
        <sz val="12"/>
        <rFont val="仿宋_GB2312"/>
        <charset val="134"/>
      </rPr>
      <t>村</t>
    </r>
  </si>
  <si>
    <r>
      <rPr>
        <sz val="12"/>
        <rFont val="仿宋_GB2312"/>
        <charset val="134"/>
      </rPr>
      <t>广元市利州区宝轮镇天</t>
    </r>
    <r>
      <rPr>
        <sz val="12"/>
        <rFont val="宋体"/>
        <charset val="134"/>
      </rPr>
      <t>曌</t>
    </r>
    <r>
      <rPr>
        <sz val="12"/>
        <rFont val="仿宋_GB2312"/>
        <charset val="134"/>
      </rPr>
      <t>村2024年产业配套建设项目</t>
    </r>
  </si>
  <si>
    <t>配套基础设施</t>
  </si>
  <si>
    <t>小型农田水利设施建设</t>
  </si>
  <si>
    <t xml:space="preserve">1组 </t>
  </si>
  <si>
    <t>新建防旱池3口</t>
  </si>
  <si>
    <t>防旱池圆形砖砌24墙</t>
  </si>
  <si>
    <t>防旱池圆形砖砌24墙100立方米/3.0万元/口。</t>
  </si>
  <si>
    <t>1.提升园区产业发展；
2.解决临时务工人员6人。</t>
  </si>
  <si>
    <t>1.巩固和完善园区基础设施建设，确保园区产业提升；
2.增加务工收入600元。</t>
  </si>
  <si>
    <t>泥窝社区</t>
  </si>
  <si>
    <t xml:space="preserve">广元市利州区宝轮镇泥窝社区2024大棚维修项目
</t>
  </si>
  <si>
    <t>维修</t>
  </si>
  <si>
    <t>产业服务支撑项目</t>
  </si>
  <si>
    <t>农业社会化服务</t>
  </si>
  <si>
    <t>1组</t>
  </si>
  <si>
    <t>维修11个大棚950平方米</t>
  </si>
  <si>
    <t xml:space="preserve">大棚薄膜更换及棚架维修
</t>
  </si>
  <si>
    <t>维修大棚补助标准35元/平方米</t>
  </si>
  <si>
    <t>增收20000元，惠及1户脱贫户。</t>
  </si>
  <si>
    <t>荣山镇</t>
  </si>
  <si>
    <t>中口村</t>
  </si>
  <si>
    <t>广元市利州区荣山镇中口村2024年云溪谷生态农庄提升项目</t>
  </si>
  <si>
    <t>休闲农业与乡村旅游</t>
  </si>
  <si>
    <t>1组原中口村委员会</t>
  </si>
  <si>
    <t>1.新建民宿600平方米（砖混24墙、含基础开挖、场坪及配套设施设备等）；
2.厨房和餐厅提升改造350平方米；
3.购买星空房2套（含基础开挖、场坪及配套设施设备等）；
4.购买游乐设施1套；</t>
  </si>
  <si>
    <t>1.民宿采用砖混24墙；
2.达到卫生、整洁、布局合理
3.新型材质，面积≥15平方米；
4.购买（建设）水上和无动力设施设备；</t>
  </si>
  <si>
    <t>1.民宿1500元/平方米（含基础开挖、场坪及配套设施设备等）；
2.厨房和餐厅430元/平方米；
3.星空房15万元/套（含基础开挖、场坪及配套设施设备等）；
4.游乐设施14.95万元/套。</t>
  </si>
  <si>
    <t>荣山镇人民政府</t>
  </si>
  <si>
    <t>红旗村</t>
  </si>
  <si>
    <t>广元市利州区荣山镇红旗村2024年种植利州红梨项目</t>
  </si>
  <si>
    <t>产业项目</t>
  </si>
  <si>
    <t>2组</t>
  </si>
  <si>
    <t>栽植30亩红梨（亩植70株）</t>
  </si>
  <si>
    <t>购买红梨种苗（两年生）、运输、放线、打窝、浇水、覆膜、定干等栽植工作及两年管护。</t>
  </si>
  <si>
    <t>补助标准3100元/亩</t>
  </si>
  <si>
    <t>解决务工10人,增加群众务工收入3000元</t>
  </si>
  <si>
    <t>通过实施项目，有效解决群众增收问题。</t>
  </si>
  <si>
    <t>和平村</t>
  </si>
  <si>
    <t>广元市利州区荣山镇和平村2024年高密度生态养鱼基地项目</t>
  </si>
  <si>
    <t>11组</t>
  </si>
  <si>
    <t>1.基地作业场地硬化520立方米； 
2.购买及安装高位池10套（含配套设施）。</t>
  </si>
  <si>
    <t>1.砼C20硬化作业场地厚0.1米；
2.高位池采用2.0毫米热镀锌板，直径6米，高1.5米，160毫米自动过滤双排水，600克热压刀工布，196千帕罗茨风机供氧，110毫米PE管供水。</t>
  </si>
  <si>
    <t>1.硬化作业场地560元/立方米；
2.新建养殖桶采用热镀锌桶1万元/套（含配套设施设备和场地平整等）。</t>
  </si>
  <si>
    <t>1.解决务工；
2.村集体收入；
3.带动群众产业发展</t>
  </si>
  <si>
    <t xml:space="preserve">1.解决务工20人,增加群众务工收入1.1万元；
2.村集体收入年收入0.5万元以上；
</t>
  </si>
  <si>
    <t>广元市利州区荣山镇中口村2024年道地中药材产业项目</t>
  </si>
  <si>
    <t>种植川红花149亩</t>
  </si>
  <si>
    <t>撒播，亩均12万株以上。</t>
  </si>
  <si>
    <t>道地中药材种植补助500元/亩</t>
  </si>
  <si>
    <t>大石镇</t>
  </si>
  <si>
    <t>小稻村</t>
  </si>
  <si>
    <t>广元市利州区大石镇大荣粮油现代农业园区小稻村2024年红梨种植项目</t>
  </si>
  <si>
    <t>种植红梨400亩（亩栽70株）</t>
  </si>
  <si>
    <t>整地、红梨种苗 （两 年 生）、运输、放线、打窝、浇水、覆膜、定干 
等栽植工作及两年管护。</t>
  </si>
  <si>
    <t>补助3100元/亩</t>
  </si>
  <si>
    <t>1.增加村集体收入;
2.就业务工;
3.土地流转</t>
  </si>
  <si>
    <t>1.增加村集体收入2.4万元;
2.务工300人次收入3万元;
3.土地流转400元/亩.</t>
  </si>
  <si>
    <t>160</t>
  </si>
  <si>
    <t>750</t>
  </si>
  <si>
    <t>0</t>
  </si>
  <si>
    <t>18</t>
  </si>
  <si>
    <t>59</t>
  </si>
  <si>
    <t>大石镇人民政府</t>
  </si>
  <si>
    <t>广元市利州区大石镇大荣粮油现代农业园区小稻村2024年排灌渠系建设项目</t>
  </si>
  <si>
    <t>1.新建渠道500米；
2.堡坎110米。</t>
  </si>
  <si>
    <t>1.矩形砖砌24墙宽0.4米高0.4米，边墙厚0.2米，底板厚0.1米；
2.砼C20片石堡坎（片石比例不大于30%）高1.3米顶宽1米底宽0.5米。</t>
  </si>
  <si>
    <t>1.矩形砖砌24墙砼150元/米；
2.砼C20堡坎补助标准440元/立方米。</t>
  </si>
  <si>
    <t>1.粮油增产；      2.农户增收。</t>
  </si>
  <si>
    <t>1.粮油增产50公斤/亩；              2.农户增收70元/户。</t>
  </si>
  <si>
    <t>49</t>
  </si>
  <si>
    <t>200</t>
  </si>
  <si>
    <t>2</t>
  </si>
  <si>
    <t>4</t>
  </si>
  <si>
    <t>白朝乡</t>
  </si>
  <si>
    <t>新华村</t>
  </si>
  <si>
    <t>广元市利州区白朝乡新华村2024年养殖场建设项目</t>
  </si>
  <si>
    <t>1组白林湾</t>
  </si>
  <si>
    <t>1.建牛圈400平方米；
2.饲料储备库100平方米；
3.生产用房100平方米；
4.干粪储备棚30平方米；
5.建100立方米蓄水池1口；
6.建100立方米三格化粪池1口；
7.购买水管1000米；
8.购买三轮车1辆；
9.购买饲料粉碎机2台；
10.购买干湿分离机1台；
11.购买西门塔尔牛犊70头；
12.种植牧草30亩；
13.硬化道路800米；
14.购买地磅1台。</t>
  </si>
  <si>
    <t>1.圈舍为12墙红砖砌筑结构间距3米砌筑24墙立柱带彩钢棚（含圈内配套设施）；
2饲料储备库为12墙红砖砌筑结构间距3米砌筑24墙立柱带彩钢棚；
3.生产用房12墙红砖砌筑结构间距3米砌筑24墙立柱带彩钢棚（含室内配套设施建设）；
4.干粪储备棚为12墙红砖砌筑结构带彩钢棚；
5.蓄水池为24墙红砖砌筑结构（顶板、底板都要配钢筋）；
6.化粪池为24墙红砖砌筑结构；
7.水管为PE25型；
8.三轮车为柴油自卸三轮车；
9.粉碎机为三相电粉碎机；
10.干湿分离机为三相电干湿分离机；
11.牛犊为西门塔尔品种；
12.牧草为甜象草和玉米杆；
13.硬化道路为砼C25结构宽3.5米、厚0.18米；
14.地磅为承重20吨。</t>
  </si>
  <si>
    <t>1.牛圈补助标准为700元/平方米；
2.饲料储备库补助标准为500元/平方米；
3.生产用房补助标准为1000元/平方米；
4.干粪储备棚补助标准为454元/平方米；
5.蓄水池补助标准为4.5万元/口；
6.化粪池补助标准为6万元/口；
7.水管含填埋补助标准为14元/米；
8.三轮车补助标准为20000/辆；
9.饲料粉碎机补助标准为17000元/台；
10.干湿分离机补助标准为12000元/台；
11.牛犊补助标准为7000元/头；
12.牧草补助标准为1300元/亩；
13.硬化道路补助标准为600元/立方米；
14.地磅补助标准为40000元/台。</t>
  </si>
  <si>
    <t>白朝乡人民政府</t>
  </si>
  <si>
    <t>龙潭乡</t>
  </si>
  <si>
    <t>界牌村</t>
  </si>
  <si>
    <t>广元市利州区龙潭乡界牌村2024年农特产品初加工建设项目</t>
  </si>
  <si>
    <t>6组香坝里</t>
  </si>
  <si>
    <t>1.新建厂房及管理用房920平方米；
2.新建冻库1座；
3.购置风干设备1套（含配套设施设备等）。</t>
  </si>
  <si>
    <t>1.厂房及管理用房采用钢结构材质+砖混，含基础开挖、场坪等基础设施；
2.冻库60立方米；
3.购置风干设备含制冷、吹风、晾架等设施设备。</t>
  </si>
  <si>
    <t>1.厂房及管理用房1200元/平方米（钢结构材质+砖混、含基础开挖、场坪及配套设施设备等）；
2.冻库2430元/立方米；
3.购置风干设备25万元/套（含配套设施设备等）</t>
  </si>
  <si>
    <t>龙潭乡人民政府</t>
  </si>
  <si>
    <t>桃园村</t>
  </si>
  <si>
    <t>广元市利州区龙潭乡桃园村2024年特色水果产业发展项目</t>
  </si>
  <si>
    <t>3组</t>
  </si>
  <si>
    <t>1.新建特色水果配套用房750平方米；
2.新栽植加州早甜桃5000株。</t>
  </si>
  <si>
    <t>1.特色水果配套用房采用钢结构材质+砖混，含基础开挖、场坪及装卸区等配套设施设备等；
2.加州早甜桃3年生种苗带分枝，地径2.5cm以上。</t>
  </si>
  <si>
    <t>1.厂房1600元/平方米（含基础开挖、场坪及配套设施设备等）；
2.加州早甜桃60元/株（含购苗、运输、栽植等）</t>
  </si>
  <si>
    <t>金洞乡</t>
  </si>
  <si>
    <t>店子村</t>
  </si>
  <si>
    <t>广元市利州区金洞乡店子村2024年油茶提升项目</t>
  </si>
  <si>
    <t>1-5组</t>
  </si>
  <si>
    <t>油茶管护680亩</t>
  </si>
  <si>
    <t>开展除草施肥、刷干及病虫害防治等</t>
  </si>
  <si>
    <t>解决务工10人,人均增加务工收入0.1万元</t>
  </si>
  <si>
    <t>有效增加集体经济收入</t>
  </si>
  <si>
    <t>区林业局</t>
  </si>
  <si>
    <t>金洞乡人民政府</t>
  </si>
  <si>
    <t>水磨村</t>
  </si>
  <si>
    <t>广元市利州区金洞乡水磨村2024年食用菌种植项目</t>
  </si>
  <si>
    <t>食用菌</t>
  </si>
  <si>
    <t>椴木食用菌</t>
  </si>
  <si>
    <t>食用菌6万椴</t>
  </si>
  <si>
    <t>椴木采用青杠木，均长1.2米</t>
  </si>
  <si>
    <t>补助标准2元/椴</t>
  </si>
  <si>
    <t>解决务工35人,人均增加务工收入0.1万元</t>
  </si>
  <si>
    <t>通过实施食用菌种植项目，有效解决群众增收。</t>
  </si>
  <si>
    <t>复兴村</t>
  </si>
  <si>
    <t>广元市利州区龙潭乡复兴村2024年产业基地提升项目</t>
  </si>
  <si>
    <t>其他</t>
  </si>
  <si>
    <t>1.新建产业道260米；
2.种植红梨20亩（亩栽70株）；
3.新建灌溉渠系240米；
4.新建堡坎160米；                      5.山坪塘整治1口。</t>
  </si>
  <si>
    <t>1.砼C25硬化产业道宽3米0.18米；
2.整地、红梨种苗 （两 年 生）、运输、放线、打窝、浇水、覆膜、定干等栽植工作及两年管护；
3.灌溉渠系采用矩形砖砌24墙高0.5米宽0.3米；
4.砼C20片石堡坎（片石比例不大于30%）高1.7米底宽1米顶宽0.5米；
5.山坪塘砼C20硬化坝顶110米宽2.6米厚0.15米，砼C20片石堡坎（片石比例不大于30%）90米高1.5米底宽1米顶宽0.5米，砼C20硬化护坡格梁474米宽0.3米，厚0.25米。</t>
  </si>
  <si>
    <t xml:space="preserve">1.砼C25硬化产业道530元/立方米;
2.种植红梨补助3100元/亩；
3.新建灌溉渠系补助130元/米；
4.砼C20片石堡坎（片石比例不大于30%）补助标准440元/立方米；
5.砼C20硬化护坡530元/立方米，砼C20硬化坝520元/立方米。                                                                              </t>
  </si>
  <si>
    <t>产业基地提升后，解决劳动力就近务工，带动乡村旅游促进农户共同致富增收。</t>
  </si>
  <si>
    <r>
      <rPr>
        <sz val="12"/>
        <rFont val="仿宋_GB2312"/>
        <charset val="134"/>
      </rPr>
      <t>产业基地的提升可带动包括贫困人口在内的劳动力就近务工，达到助农增收目的，预计约</t>
    </r>
    <r>
      <rPr>
        <sz val="12"/>
        <color rgb="FFFF0000"/>
        <rFont val="仿宋_GB2312"/>
        <charset val="134"/>
      </rPr>
      <t>42户126</t>
    </r>
    <r>
      <rPr>
        <sz val="12"/>
        <rFont val="仿宋_GB2312"/>
        <charset val="134"/>
      </rPr>
      <t>人受益（其中惠及脱贫</t>
    </r>
    <r>
      <rPr>
        <sz val="12"/>
        <color rgb="FFFF0000"/>
        <rFont val="仿宋_GB2312"/>
        <charset val="134"/>
      </rPr>
      <t>户 2户6人）</t>
    </r>
    <r>
      <rPr>
        <sz val="12"/>
        <rFont val="仿宋_GB2312"/>
        <charset val="134"/>
      </rPr>
      <t>。同时可增加集体经济收入。项目建成后，有利于助推乡村旅游发展与和美乡村建设。</t>
    </r>
  </si>
  <si>
    <t>广元市利州区龙潭乡复兴村2024年产业发展项目</t>
  </si>
  <si>
    <t>3、5组</t>
  </si>
  <si>
    <t>1.场地硬化200平方米；
2.入厂房道40米；
3.建烘干房30平方米；
4.烘干设备1套。</t>
  </si>
  <si>
    <t xml:space="preserve">
1.砼C25硬化场地厚0.18米；
2.砼C25硬化入厂房道路宽4.5米厚0.18米；
3.建烘干房30平方米；
4.84KV烘干设备。</t>
  </si>
  <si>
    <t>1.砼C25混凝土550元/立方米；
2.烘干房补助0.8万元；
3.烘干设备补助11万元。</t>
  </si>
  <si>
    <t>解决村集体经济发展滞后问题，带动群众增收</t>
  </si>
  <si>
    <t>金鼓村</t>
  </si>
  <si>
    <t>广元市利州区龙潭乡金鼓村2024年
利州红梨产业园扩能改造提升项目</t>
  </si>
  <si>
    <t xml:space="preserve">
扩建</t>
  </si>
  <si>
    <t>1.分拣车间新建2楼1000平方米，分拣车间与冻库之间连接改造350平方米新建原料间，分选车间227平方米储物间建设；
2.分拣车间2楼配套2部货运电梯，出货平台升降机1台、电动叉车2台；
3.分拣车间二楼参观通道建设；
4.洁净度10万级洁净生产车间搭建、装修500平方米；
5.分拣车间1楼、2楼、冻库及车间冻库连接处漆铺设3000平方米；
6.红梨产业延链补链农特产品销售展示大厅。</t>
  </si>
  <si>
    <t>1.规格Q235钢构立柱：新建立柱区域地面基础破碎、开挖、建渣转运、预埋、构造柱承台C25浇筑，开挖面恢复，钢构立柱搭建；钢板楼板、焊接、拼装、混凝土浇筑；钢结构储物间建设、排水系统，地面硬化。含车间照明系统、内部管线、连接杆、电缆、稳压器；
2.2楼配套转运及货运电梯2部,出货平台升降机1台、电动叉车2台；
3.二楼参观通道建设轻型钢、铝合金、玻璃安装、拼接等；
4.清洗、削皮、榨汁车间洁净度10万级建设装修；
5.铺设环氧地坪漆；
6.红梨产业延链补链农特产品销售展示大厅，含红梨文化建设。</t>
  </si>
  <si>
    <t>1.基础开挖、预埋、垫层、立柱、横梁、钢板、焊接、拼装、混凝土浇筑，钢结构储物间建设、排水系统，地面硬化，96万元；
2.车间照明系统、内部管线、连接杆、电缆、稳压器、通排风降温设备，18万元；
3.货运、转运（上下货）货梯2部，承载力分别为1500公斤，容量分别为5PFM ，32万元。出货平台升降机1台、电动叉车2台，22万元；
4.参观通道轻型钢、铝合金、玻璃安装、拼接等，26万元；
5.清洗、削皮、榨汁车间洁净度10万级建设装修，55万元；
6.环氧地坪漆铺设3000平方米 ，36万元（含配套）；
7.红梨产业延链补链农特产品销售展示大厅，含红梨文化建设35万元。</t>
  </si>
  <si>
    <t>凤凰村</t>
  </si>
  <si>
    <t>广元市利州区龙潭乡凤凰村2024年山坪塘整治项目</t>
  </si>
  <si>
    <t>配套设施项目</t>
  </si>
  <si>
    <t>4组</t>
  </si>
  <si>
    <t xml:space="preserve">1.堤坝内侧硬化146米；
2.堡坎60米；
3.购买及安装放水管18米和阀门1个；
4.新建硬化护脚146米和格梁532米；
5.堤坝盖硬化压顶290米；
6.堤坝盖铺碎石146米；
7.砖砌梯步6米；
8.堤坝开挖9米；
9.新建沉沙池1立方米；
</t>
  </si>
  <si>
    <t xml:space="preserve">
1.硬化堤坝内侧φ10钢筋砼C20高5米厚0.1米；
2.M10浆砌堡坎高0.6米厚0.4米；　
3.安装PE160放水管和φ160钢阀门；
4.砼C20护脚高0.6米厚0.4米，砼C20格梁宽0.3米，厚0.25米；
5.堤坝盖砼C20压顶宽0.4米，厚0.15米；
6.堤坝盖铺碎石宽2.5米厚0.2米；
7.砖砌梯步混凝土沙灰抹面宽1.5米垫层0.5米；
8.堤坝开挖高6米宽3米；
9.新建砖砌沉沙池沙灰抹面长1米宽1米深1米。</t>
  </si>
  <si>
    <t xml:space="preserve">
1.钢筋砼C20补助620元/立方米；
2.M10浆砌堡坎补助标准370元/立方米；
3.PE160（1.6Mpa）管道不填埋综合单价100元/米，φ160钢阀门补助1000元/套；
4.堤坝盖砼C20补助510元/立方米，护脚和格梁砼C20补助520元/立方米；
5.盖铺碎石150元/立方米；
6.砖砌梯步3000元；
7.堤坝开挖回填夯实9元/立方米；
9.沉沙池600元/立方米。</t>
  </si>
  <si>
    <t>解决富余劳动力务工10人，致富创收1500元/人。</t>
  </si>
  <si>
    <t>保障农
业用水20户灌溉30亩，每亩增收200元。</t>
  </si>
  <si>
    <t>徐家村</t>
  </si>
  <si>
    <t>广元市利州区白朝乡徐家村2024年农旅融合基础设施配套项目</t>
  </si>
  <si>
    <t xml:space="preserve">
购买厕所1座
</t>
  </si>
  <si>
    <t>厕所为智慧厕所70平方米</t>
  </si>
  <si>
    <t>智慧厕所补助80万元（含基础及配套设施设备）</t>
  </si>
  <si>
    <t>区文化广播电视体育和旅游局</t>
  </si>
  <si>
    <t>广元市利州区白朝乡新华村2024年新建养殖基地盖板桥项目（二期）</t>
  </si>
  <si>
    <t>产业园（区）</t>
  </si>
  <si>
    <t>新建桥梁一座及附属设施，桥长51.6米，桥面宽5.6米。</t>
  </si>
  <si>
    <t>按照设计图执行</t>
  </si>
  <si>
    <t>桥梁补助标准7000元/平方米（含附属设施）</t>
  </si>
  <si>
    <t>1、带动当地农户持续稳定增收；
2、周边脱贫群众务工增加人均增收。</t>
  </si>
  <si>
    <t>1、有效解决养殖基地运输困难和保障村民出行安全；
2、带动周边群众务工，人均增收1200元。</t>
  </si>
  <si>
    <t>区交通运输局</t>
  </si>
  <si>
    <t>白朝村</t>
  </si>
  <si>
    <t>广元市利州区白朝乡白朝村2024年山坪塘整治项目</t>
  </si>
  <si>
    <t>1.新建硬化山坪塘内坝163立方米；
2.修建土筑外坝900立方米；
3.新修运输道路2公里。</t>
  </si>
  <si>
    <t>1.砼C20硬化内坝；
2.黄土碾压外坝；
3.新修运输道路3.5米。</t>
  </si>
  <si>
    <t>1.砼C20拦水坝540元/立方米；
2.碾压外坝13元/立方米（开挖、运输、含二次转运及碾压）；
3.新修运输道路3万元/公里。</t>
  </si>
  <si>
    <t>吸纳农村劳动力稳定就业，稳定增加农村劳动力工资性收入。</t>
  </si>
  <si>
    <t>1.解决村29户群众饮水问题，提升人居生活环境；
2.当地群众就近务工，人均增收600元。</t>
  </si>
  <si>
    <t>月坝村</t>
  </si>
  <si>
    <t>广元市利州区白朝乡月坝村2024年旅游景观提升改造项目</t>
  </si>
  <si>
    <t>1.新建“夏紫微开”景观花海4100平方米；
2.新建趣味山地越野5800平方米；
3.新建激情卡丁650平方米。</t>
  </si>
  <si>
    <t>1.种植4100平方米紫薇花，移栽一棵树龄约200年的紫薇树；
2.建设占地5800平方米的山地越野车场地，购置10台山地越野车；
3.建设占地650平方米的室内卡丁车场地，购置6台卡丁车。</t>
  </si>
  <si>
    <t>1.种植紫薇80元/平方米，移栽紫薇3万元/颗；
2.山地越野车场地建设65元/平方米，山地越野车1.5万元/辆；
3.室内卡丁车场地100元/平方米；卡丁车1万元/辆。</t>
  </si>
  <si>
    <t>带动42户168人脱贫户及周边群众就近务工，实现务工群众户均增收近2000元左右。</t>
  </si>
  <si>
    <t>带动当地群众就近就地就业，推动旅游产业发展，壮大村集体经济，促进各民族交往交流交融，。</t>
  </si>
  <si>
    <t>区民族宗教事务局</t>
  </si>
  <si>
    <t>广元市利州区白朝乡月坝村2024年蜂蜜养殖基地建设项目</t>
  </si>
  <si>
    <t xml:space="preserve">1.硬化道路300米；
2.产业基地蜂巢及支架20个；
3.新建堡坎50米；
4.种植蜜源（洋槐苗木）50亩。
</t>
  </si>
  <si>
    <t xml:space="preserve">1.砼C25硬化道路宽3.5米厚0.18米；
2.产业基地蜂巢木质材料，支架为不锈钢；
3.砼C20片石堡坎底宽0.6米顶宽0.4米高1.5米；
4.洋槐苗木两年生以上，株距2米行距3米。
</t>
  </si>
  <si>
    <t xml:space="preserve">1.砼C25硬化路面570元/立方米；
2.蜂巢支架600元/个；
3.砼C20片石堡坎450元/立方米；
4.洋槐花树补助标准1600元/亩。
</t>
  </si>
  <si>
    <t>1.带动当地农户持续稳定增收。
2.增加村集体经济。</t>
  </si>
  <si>
    <t>1.周边30名群众务工人均增收600元；
2.增加集体经济收入1.5万元。</t>
  </si>
  <si>
    <t>嘉陵街道</t>
  </si>
  <si>
    <t>虎星村</t>
  </si>
  <si>
    <t>广元市利州区嘉陵街道虎星村2024年休闲观光农业体验区建设项目</t>
  </si>
  <si>
    <t>3组洞湾</t>
  </si>
  <si>
    <t>1.新建观光体验设施400平方米（含内部设施设备）；
2.购买观光星空房4套（含内部设施设备）。</t>
  </si>
  <si>
    <t>1.观光体验设施采用钢结构材质+砖混；
2.观光星空房采用钢结构材质。</t>
  </si>
  <si>
    <t>1.观光体验设施2250元/平方米（含基础开挖、场坪及配套设施设备等）；
2.观光星空房15万元/套（含基础开挖、场坪及配套实施等）</t>
  </si>
  <si>
    <t>嘉陵街道办事处</t>
  </si>
  <si>
    <t>上西街道</t>
  </si>
  <si>
    <t>联盟村</t>
  </si>
  <si>
    <t>广元市利州区上西街道联盟村2024年养殖场建设项目</t>
  </si>
  <si>
    <t>3组原新山煤矿厂区</t>
  </si>
  <si>
    <t xml:space="preserve">1.新建养殖厂房1500平方米；
2.新建三格化粪池650立方米；
3.购买干湿分离器1套；
4.硬化产业路760米。
</t>
  </si>
  <si>
    <t>1.养殖厂房采用砖混24墙；
2.三格化粪池采用砖混；
3.干湿分离器型号为中型；
4.硬化产业路采用砼C25，宽3米高0.18米。</t>
  </si>
  <si>
    <t>1.养殖厂房650元/平方米（含基础开挖、场坪及养殖厂房配套设施设备等）；
2.三格化粪池460元/立方米；
3.干湿分离器1.2万元/套（含安装及配套设施等）；
4.硬化产业路29.7万元/公里。</t>
  </si>
  <si>
    <t>上西街道办事处</t>
  </si>
  <si>
    <t>广元市利州区上西街道联盟村2024年梅花鹿养殖基地改造提升建设项目</t>
  </si>
  <si>
    <t>1组燕尔岩</t>
  </si>
  <si>
    <t>1.硬化地坪3760平方米；
2.铺设砖219平方米；
3.新建堡坎178立方米；
4.砖砌堡坎35立方米；
5.新建20立方米化粪池1口；
6.新建排污渠道45米；
7.新建产业路260米；
8.购安镀锌矩管325平方米；
9.网片140平方米；
10.彩钢瓦1000平方米。</t>
  </si>
  <si>
    <t>1.砼C25硬化地坪厚0.1米；
2.铺设红砖16.7米宽13.1米；
3.砼C20堡坎：（1）17米上底0.6米下底宽1.2米高1.5米；（2）30米上底0.8米下底宽1.5米高1.5米；（3）60米上底0.8米下底宽1.5米高1.5米；
4.M10砖砌堡坎地脚50墙中间37墙顶面24墙；
5.浆砌圆形24墙化粪池；
6.砼C20排污渠（0.3米*0.3米）,渠墙体厚0.15米；                             7.产业路基宽3.5米,砼C25硬化路面宽3米厚0.18米；                           8.隔离网安装162.5米高2米，镀锌矩形方柱（40毫米×60毫米），厚1.8毫米、间距0.2米；
9.网片5粗*10空，1.5米*4米 ；
10.灰色彩钢瓦厚0.5毫米，单层。</t>
  </si>
  <si>
    <t>1.砼C25补助510元/立方米；
2.铺设红砖110元/平方米；
3.砼C20堡坎补助510元/立方米；
4.砖砌堡坎补助360元/立方米；
5.新建20立方米化粪池0.6万元/口；
6.排污渠道补助120元/米；
7.产业路路基5万元/公里，砼C25硬化27.54万元/公里；                                  8.购安镀锌矩管60元/平方米；
9.网片20元/平方米；
10.彩钢瓦60元/平方米。</t>
  </si>
  <si>
    <t>养殖基地的提升带动农户发展生产，吸纳农村劳动力就业，促进农户共享资产收益。</t>
  </si>
  <si>
    <t>养殖基地的改造提升，可带动包括贫困人口在内的劳动力就近务工，助农增收，特色产业整体形象得到提升，预计约150户639人受益（其中惠及脱贫户17户57人）。同时可可增加集体经济收入。项目建成后，有利于助推城郊乡村旅游稳步发展，助力美丽乡村建设。</t>
  </si>
  <si>
    <t>万缘街道</t>
  </si>
  <si>
    <t>绿化村</t>
  </si>
  <si>
    <t>广元市利州区万缘街道绿化村2024年南山林下中药材园区配套设施项目</t>
  </si>
  <si>
    <t>绿化林场</t>
  </si>
  <si>
    <t>1.购买及安装电力设施1套（含变压器1台，高压电线1000米，电杆20根）；
2.购买及安装提灌设备1套（含潜水泵1台，配电柜1套，抽水管2600米）；
3.填埋铺设放水管网3000米；
4.新建防旱池4口；
5.新建泵房6平方米；
6.挡水坝14米。</t>
  </si>
  <si>
    <t>1.电力设施变压器100kva，高压电线35芯，电杆12米高）；
2.提灌设备潜水泵110kw扬程500米流量50立方米/小时,抽水管为0MPa无缝钢管1300米φ100（填埋0.7米）；
3.Pa1.6PEM管1300米DN110（填埋0.7米），DN50PE（1.6Mpa）；
4.防旱池砖砌24墙100立方米；
5.泵房采用砖混24墙；
6.砼C20硬化挡水坝高2.7米底宽2.2米顶宽1米，护坦4.8立方米。</t>
  </si>
  <si>
    <t>1.电力设施设备17万元/套；
2.提灌设施20万元/套（含配套设施设备）；
3.DN50PE（1.6Mpa）管道填埋（深度0.7米）综合单价23元/米；
4.防旱池100立方米补助标准3万元/口；
5.泵房综合单价补助900元/平方米（含配套设施）；
6.砼C20硬化挡水坝490元/立方米。</t>
  </si>
  <si>
    <t>带动群众务工</t>
  </si>
  <si>
    <r>
      <rPr>
        <sz val="12"/>
        <rFont val="仿宋_GB2312"/>
        <charset val="134"/>
      </rPr>
      <t>带动周边</t>
    </r>
    <r>
      <rPr>
        <sz val="12"/>
        <rFont val="仿宋_GB2312"/>
        <charset val="134"/>
      </rPr>
      <t>6</t>
    </r>
    <r>
      <rPr>
        <sz val="12"/>
        <rFont val="仿宋_GB2312"/>
        <charset val="134"/>
      </rPr>
      <t>余名群众务工人均增收约500元</t>
    </r>
  </si>
  <si>
    <t>万缘街道办事处</t>
  </si>
  <si>
    <t>广元市利州区万缘街道绿化村2024年南山林下中药材园区产业道路项目</t>
  </si>
  <si>
    <t>新建产业路2.3公里</t>
  </si>
  <si>
    <t>产业路建设标准宽5.5米</t>
  </si>
  <si>
    <t>补助标准8万元/公里</t>
  </si>
  <si>
    <r>
      <rPr>
        <sz val="12"/>
        <rFont val="仿宋_GB2312"/>
        <charset val="134"/>
      </rPr>
      <t>带动周边</t>
    </r>
    <r>
      <rPr>
        <sz val="12"/>
        <rFont val="仿宋_GB2312"/>
        <charset val="134"/>
      </rPr>
      <t>7</t>
    </r>
    <r>
      <rPr>
        <sz val="12"/>
        <rFont val="仿宋_GB2312"/>
        <charset val="134"/>
      </rPr>
      <t>名群众务工人均增收约500元</t>
    </r>
  </si>
  <si>
    <t>广元市利州区万缘街道绿化村2024年南山林下中药材园区种植蔬菜项目</t>
  </si>
  <si>
    <t>种植养心菜300亩</t>
  </si>
  <si>
    <t>每亩2000窝</t>
  </si>
  <si>
    <r>
      <rPr>
        <sz val="12"/>
        <rFont val="仿宋_GB2312"/>
        <charset val="134"/>
      </rPr>
      <t>带动周边1</t>
    </r>
    <r>
      <rPr>
        <sz val="12"/>
        <rFont val="仿宋_GB2312"/>
        <charset val="134"/>
      </rPr>
      <t>0</t>
    </r>
    <r>
      <rPr>
        <sz val="12"/>
        <rFont val="仿宋_GB2312"/>
        <charset val="134"/>
      </rPr>
      <t>余人务工人均增收约500元</t>
    </r>
  </si>
  <si>
    <t>乡村建设行动</t>
  </si>
  <si>
    <t>白田坝社区</t>
  </si>
  <si>
    <t>广元市利州区宝轮镇2024年白田坝社区宝成复线新建下穿通道连接道路</t>
  </si>
  <si>
    <t>农村道路建设（通村路.通户路.小型桥梁等）</t>
  </si>
  <si>
    <t>1.原铁路设计下穿通道18米宽1米高0.3米；
2.新建硬化道路150米，；
3.新开挖道路土方1500立方米；
4.堡坎80立方米；
5.埋设涵管9根；
6.原路面加宽30米；     
7.新建排洪沟堡坎80米。</t>
  </si>
  <si>
    <t>1.按成都铁路局设计施工标准执行；
2.砼25硬化道路宽3.5米厚0.18米；
3.开挖道路宽5米；
4.砼C20堡坎；
5.埋设φ600涵管；
6.砼C25路面1.5米宽厚0.18米；                 
7.砼C20片石堡坎厚0.3米沟底0.8米，墙体0.6米。</t>
  </si>
  <si>
    <t>1.按成都铁路局设计施工计算单价标准执行；
2.砼C25补助500元/立方米；
3.φ600涵管补助280元/根；
4.开挖土方补助9元/立方米；
5.砼C20堡坎补助500元/立方米；
6.砼C20片石堡坎补助440元/立方米。</t>
  </si>
  <si>
    <t>1.解决辖区80余亩高标准农田，35户，120多名群众农业生产；2.解决居民出行安全；
3.解决临时务工人员10余人，增加农户收入。</t>
  </si>
  <si>
    <t>1.防止安全事故发生，确保行车安全。
2.增加农户农业生产收入。</t>
  </si>
  <si>
    <r>
      <rPr>
        <sz val="12"/>
        <rFont val="仿宋_GB2312"/>
        <charset val="134"/>
      </rPr>
      <t>广元市利州区宝轮镇天</t>
    </r>
    <r>
      <rPr>
        <sz val="12"/>
        <rFont val="宋体"/>
        <charset val="134"/>
      </rPr>
      <t>曌</t>
    </r>
    <r>
      <rPr>
        <sz val="12"/>
        <rFont val="仿宋_GB2312"/>
        <charset val="134"/>
      </rPr>
      <t>村2024年产业路硬化项目</t>
    </r>
  </si>
  <si>
    <t xml:space="preserve">4组 </t>
  </si>
  <si>
    <t>硬化产业路60米</t>
  </si>
  <si>
    <t>砼C25硬化产业路宽2.5米厚0.18米。</t>
  </si>
  <si>
    <t>硬化产业路540元/立方米</t>
  </si>
  <si>
    <t>大山村</t>
  </si>
  <si>
    <t>广元市利州区荣山镇大山村2024年王家河小桥新建项目</t>
  </si>
  <si>
    <t>农村道路
建设（通
村路、通
户路、小
型桥梁
等）</t>
  </si>
  <si>
    <t>1.新建桥梁17.6米宽8米一座；
2.桥梁上部采用现浇空心板梁，下部为U型桥台；
3.桥栏杆采用钢筋砼防撞墙。</t>
  </si>
  <si>
    <t>1.桥面铺装采用C40钢筋砼铺装，一次浇筑成形；
2.桥栏杆采用C30钢筋砼防撞墙
3.C25片石砼桥台。</t>
  </si>
  <si>
    <t>补助资金60万元</t>
  </si>
  <si>
    <t>解决务工30人,增加群众务工收入1.2万元</t>
  </si>
  <si>
    <t>通过实施项目，有效解决群众出行安全问题。</t>
  </si>
  <si>
    <t>广元市利州区荣山镇中口村2024年笋用竹产业园道路开挖项目</t>
  </si>
  <si>
    <t>道路开挖5公里</t>
  </si>
  <si>
    <t>路面宽5.5米</t>
  </si>
  <si>
    <t>道路开挖12万元/公里</t>
  </si>
  <si>
    <t>解决务工25人,增加群众务工收入0.8万元</t>
  </si>
  <si>
    <t>通过实施6公里产业路硬化项目，有效解决群众运输困难问题。</t>
  </si>
  <si>
    <t>岩窝村</t>
  </si>
  <si>
    <t>广元市利州区荣山镇岩窝村2024年铁索桥改公路桥引道项目</t>
  </si>
  <si>
    <t>农村道路建设（通村路、通户路、小型桥梁等）</t>
  </si>
  <si>
    <t>1.新建堡坎630立方米；
2.路面硬化50米；
3.回填800立方米。</t>
  </si>
  <si>
    <t>1.C20片石堡坎；
2.路面混凝土强度不低于C25宽5.5米厚0.18米；
3.连沙回填。</t>
  </si>
  <si>
    <t>1.C20片石堡坎补助450元/立方米；
2.硬化组道路补助54.45万元/公里；
3.连沙回填补助45元/立方米。</t>
  </si>
  <si>
    <t>解决剩余劳动25人次，增加群众务工收入0.7万元。</t>
  </si>
  <si>
    <t>通过实施项目，有效解决群众运输困难问题。</t>
  </si>
  <si>
    <t>鱼龙村</t>
  </si>
  <si>
    <t>广元市利州区荣山镇鱼龙村2024年新建便民板桥基础配套项目</t>
  </si>
  <si>
    <t>农村道路建设(通村路、通户路、小型桥梁等)</t>
  </si>
  <si>
    <t>2、5、8组</t>
  </si>
  <si>
    <t>1.新建堡坎210立方米；
2.路面硬化45米.</t>
  </si>
  <si>
    <t>1.堡坎采用砼C20标准；
2.路面采用砼C25宽3米厚0.18米。</t>
  </si>
  <si>
    <t>1.砼C20片石堡坎460元/立方米；
2.路面570元/立方米。</t>
  </si>
  <si>
    <t>解决务工20人,增加群众务工收入7000元</t>
  </si>
  <si>
    <t>张坝社区</t>
  </si>
  <si>
    <t>广元市利州区荣山镇张坝社区2024年小圆包安置点安全饮水项目</t>
  </si>
  <si>
    <t>农村供水保障设施建设</t>
  </si>
  <si>
    <t>小圆包安置点</t>
  </si>
  <si>
    <t>1.安装净水设备一台套；
2.修建管理用房50平方米。</t>
  </si>
  <si>
    <t>1.安装净水设备一台（日处理100立方米）；
2.管理用房采用砖混24墙。</t>
  </si>
  <si>
    <t>1.净水设备25万元/套（含配套设施设备）；
2.管理用房900元/平方米（含基础开挖配套）。</t>
  </si>
  <si>
    <t>临时务工</t>
  </si>
  <si>
    <t>1.临时务工5人人均增收400元；2.解决138户群众饮水困难</t>
  </si>
  <si>
    <t>区水利局</t>
  </si>
  <si>
    <t>太山村</t>
  </si>
  <si>
    <t>广元市利州区荣山镇太山村2024年饮水安全项目</t>
  </si>
  <si>
    <t>1、3、4组</t>
  </si>
  <si>
    <t>1.新建80立方米钢筋砼蓄水1口；
2.新建40立方米钢筋砼过滤池1口
3.管道购置及安装DNPE50（1.6Mpa)7500米。</t>
  </si>
  <si>
    <t>符合村镇供水技术规范SL310—2019 相关规范要求</t>
  </si>
  <si>
    <t>1.人饮砼C20钢筋蓄水池（过滤池）（顶板、底板及边墙都要配钢筋）100方/6.0万元/口。；
2.DN50PE（1.6Mpa)管道采购、安装及填埋（深度0.7米）23元/米。</t>
  </si>
  <si>
    <t>1.15人次务工收入6000元；
2.解决103人的饮水问题</t>
  </si>
  <si>
    <t xml:space="preserve"> 荣山镇</t>
  </si>
  <si>
    <t>广元市利州区荣山镇岩窝村2024年安全饮水项目</t>
  </si>
  <si>
    <t xml:space="preserve">       新建</t>
  </si>
  <si>
    <t>1.新建人饮C20钢筋混凝土蓄水池100立方米1口；
2.安装 DN25PE(1.6Mpa)水管700米，填埋(深度0.7米）。</t>
  </si>
  <si>
    <t>符合村镇供水技术标准要求</t>
  </si>
  <si>
    <t>1.新建人饮C20钢筋混凝土蓄水池100立方米，6.0万元/口；
2.安装DN25PE(1.6Mpa)水管填埋(深度0.7米）14元/米。</t>
  </si>
  <si>
    <t>群众临时务工</t>
  </si>
  <si>
    <t>1.10人务工收入6000元；
2.解决249人的饮水问题</t>
  </si>
  <si>
    <t>宋坪村</t>
  </si>
  <si>
    <t>广元市利州区荣山镇宋坪村2024年组路水毁修复项目</t>
  </si>
  <si>
    <t>新建堡坎104立方米</t>
  </si>
  <si>
    <t>砼C20片石堡坎（片石比例不大于30%）</t>
  </si>
  <si>
    <t>砼C20片石堡坎补助450元/立方米</t>
  </si>
  <si>
    <t>解决群众饮水问题</t>
  </si>
  <si>
    <t>解决540人的饮水问题</t>
  </si>
  <si>
    <t>三堆镇</t>
  </si>
  <si>
    <t>羊盘村</t>
  </si>
  <si>
    <t>广元市利州区三堆镇羊盘村2024年安全饮水项目</t>
  </si>
  <si>
    <t>1、2、3、4组</t>
  </si>
  <si>
    <t xml:space="preserve">1.新建蓄水池9口；
2.安装饮水管网6900米；
3.新建机井二口；
4.安装潜水泵6台及电线1500米；
5.新建控制房5间45平方米；
</t>
  </si>
  <si>
    <t>1.蓄水池口100立方米共计5口，新建蓄水池口30立方米共计4口；
2.安装DN25PE（1.6Mpa）管道4000米；（管道埋设深度不低于0.7米），安装DN32PE（1.6Mpa）管道2500米；（管道埋设深度不低于0.7米），安装DN40PE（1.6Mpa）管道400米；（管道埋设深度不低于0.7米）；
3.钻井井内不锈钢管、护壁管（直径20Φ）深度140米1口、深度120米1口；
4.潜水泵6台，电线（10平方）1500米；
5.控制房采用砖混24墙。</t>
  </si>
  <si>
    <t>1.人饮圆形砖砌24墙（顶板、底板都要配钢筋）100立方米/4.5万元/口；
2.DN25PE（1.6Mpa）管道不填埋综合单价5元/米，填埋（深度0.7米）综合单价14元/米，DN32PE（1.6Mpa）管道不填埋综合单价6元/米，填埋（深度0.7米）综合单价16元/米，DN40PE（1.6Mpa）管道不填埋综合单价7元/米，填埋（深度0.7米）综合单价18元/米；
3.钻机井综合单价补助标准280元/米；
4.潜水泵2000元/台，电线23元/米；
5.控制房900元/平方米。</t>
  </si>
  <si>
    <t>带动脱贫户就业务工</t>
  </si>
  <si>
    <t>带动脱贫户就业务工40余人</t>
  </si>
  <si>
    <t>三堆镇人民政府</t>
  </si>
  <si>
    <t>井田村</t>
  </si>
  <si>
    <t>广元市利州区三堆镇井田村2024年人居环境整治项目</t>
  </si>
  <si>
    <t>5、6、7组</t>
  </si>
  <si>
    <t>硬化入户路2200米（共计1188立方米）</t>
  </si>
  <si>
    <t>砼C25宽3米厚0.18米</t>
  </si>
  <si>
    <t>砼C25补助标准520元/立方米</t>
  </si>
  <si>
    <t>带动脱贫户就业务工30余人</t>
  </si>
  <si>
    <t>高桥村</t>
  </si>
  <si>
    <t>广元市利州区三堆镇高桥村2024年水毁整治项目</t>
  </si>
  <si>
    <t>农村基础设施_含产业配套基础设施</t>
  </si>
  <si>
    <t>3、4组</t>
  </si>
  <si>
    <t>新建堡坎114立方米</t>
  </si>
  <si>
    <t>砼C20片石堡坎补助标准440元/立方米</t>
  </si>
  <si>
    <r>
      <rPr>
        <sz val="12"/>
        <rFont val="仿宋_GB2312"/>
        <charset val="134"/>
      </rPr>
      <t>带动脱贫户就业
务工10</t>
    </r>
    <r>
      <rPr>
        <sz val="12"/>
        <color rgb="FF000000"/>
        <rFont val="仿宋_GB2312"/>
        <charset val="134"/>
      </rPr>
      <t>余人</t>
    </r>
  </si>
  <si>
    <t>广元市利州区金洞乡水磨村2024年产业路建设项目</t>
  </si>
  <si>
    <t xml:space="preserve">
农村基础设施（含产业配套基础设施）
</t>
  </si>
  <si>
    <t xml:space="preserve">
产业路、资源路、旅游路建设
</t>
  </si>
  <si>
    <t>硬化产业路630米</t>
  </si>
  <si>
    <t>砼C25硬化宽3米厚0.18米</t>
  </si>
  <si>
    <t>补助标准580元/立方米</t>
  </si>
  <si>
    <t>解决务工8人,人均增加务工收入0.2万元</t>
  </si>
  <si>
    <t>通过实施产业路项目，有效加快产业发展。</t>
  </si>
  <si>
    <t>广元市利州区金洞乡水磨村2024年人畜饮水项目</t>
  </si>
  <si>
    <t>1.新建高位水池10立方米和水井2立方米；
2.水管636米。</t>
  </si>
  <si>
    <t>1.人饮圆形砖砌24墙水池（顶板、底板都要配钢筋）；
2.DN25PE饮水管。</t>
  </si>
  <si>
    <t>1.人饮圆形砖砌24墙（顶板、底板都要配钢筋）100立方米/4.5万元/口。
2.DN25PE管网14元/米（含填埋）</t>
  </si>
  <si>
    <t>解决务工5人,人均增加务工收入0.2万元</t>
  </si>
  <si>
    <t>通过实施天景码头饮水项目，有效解决群众用水困难问题。</t>
  </si>
  <si>
    <t>广元市利州区金洞乡水磨村2024年水毁堡坎修复项目</t>
  </si>
  <si>
    <t>1.6组</t>
  </si>
  <si>
    <t>新建堡坎长91.5米</t>
  </si>
  <si>
    <t>砼C20堡坎：1.长26米，高4.5米，顶宽1.0米，底宽1.6米，计152.1立方米；2.长15.5米，高4.5米，顶宽1.2米，底宽1.6米，计97.65立方米；3.长16米，高3.5米，顶宽1.2米，底宽1.6米，计78.4立方米；4.长34米，高2.8米，顶宽1.2米，底宽1.8米，计142.8立方米。</t>
  </si>
  <si>
    <t>砼C20堡坎补助标准560元/立方米</t>
  </si>
  <si>
    <t>解决务工12人,人均增加务工收入0.2万元</t>
  </si>
  <si>
    <t>通过实施公路堡坎项目，有效解决群众出行困难问题。</t>
  </si>
  <si>
    <t>龙洞村</t>
  </si>
  <si>
    <t>广元市利州区金洞乡龙洞村2024年生态修复项目</t>
  </si>
  <si>
    <t>1.栽植栾树苗4000株；
2.埋设涵管110米；
3.砼C20堡坎151.17立方米；
4.砼C20片石堡坎343.8立方米；
5.砼C30混凝土42.7立方米。</t>
  </si>
  <si>
    <t>1.栽植栾树苗4000株（2cm）；
2.涵管埋设：
①砼C30钢筋底宽1.8米、厚0.15米，顶宽1.8米、厚0.15米，立面墙高1.5米、厚0.15米（2个），包管（1.5米）埋设涵管110米；
②砼C20垫层长110米、宽2米、厚0.1米，；
③回填高12米、宽7米、长110米。
3.堡坎建设：
（1）.进水口：
①砼C20长3.5米、高3.2米、厚2米；
②砼C20长15米、高3米、厚2米；
③砼C20长15米、高0.86米、厚1.3米；
（2）.出水口水槽：
①砼C30水槽底长13米、宽1.6米、厚0.2米；
②砼C30水槽挡水墙长12.7米、高1.2米、厚1.1米（2个）；
（3）.出水口挡土墙:
①砼C20片石堡坎长9.2米、高3.3米、均厚1.6米；
②砼C20片石堡坎长25米、高4.5米、均厚2米； 
③砼C20片石堡坎长27米、高1.3米、均厚2米。</t>
  </si>
  <si>
    <t>1.树苗23元每株（含苗种及人工）；
2.1.5米涵管110米，700元/米；
3.砼C20片石堡坎460元/立方米；
4.砼C20堡坎560元/立方米；
5.砼C30590元/立方米。</t>
  </si>
  <si>
    <t>吸纳群众务工</t>
  </si>
  <si>
    <t>群众务工20余人次，人均增收1000元</t>
  </si>
  <si>
    <t>区湖泊保护与发展中心</t>
  </si>
  <si>
    <t>青峰村</t>
  </si>
  <si>
    <t>广元市利州区金洞乡清河小学2024年环境整治项目</t>
  </si>
  <si>
    <t>人居环境整治</t>
  </si>
  <si>
    <t>农村卫生厕所改造(户用、公共厕所)</t>
  </si>
  <si>
    <t>1.新建厕所40平方米(含基础开挖及配套设施设备)；
2.改造厕所26平方米。</t>
  </si>
  <si>
    <t>1.厕所采用24墙砖混结构；
2.厕所处漏、蹲位改造等。</t>
  </si>
  <si>
    <t>1.砖混24墙结构补助标准2700元/平方米（含基础开挖及配套设施设备）
2.改造厕所500元/平方米。</t>
  </si>
  <si>
    <t>群众务工6人次，人均增收1000元</t>
  </si>
  <si>
    <t>广元市利州区金洞乡清河小学2024年堡坎建设项目</t>
  </si>
  <si>
    <t>新建堡坎801立方米</t>
  </si>
  <si>
    <t xml:space="preserve">砼C20片石堡坎（片石比例不大于30%）补助标准460元/立方米；
</t>
  </si>
  <si>
    <t>长阳村</t>
  </si>
  <si>
    <t>广元市利州区金洞乡长阳村2024年堡坎建设项目</t>
  </si>
  <si>
    <t>1.堡坎59米均宽1米均高1.7米；
2.堡坎长12米均高1.3米均宽0.8米。</t>
  </si>
  <si>
    <t>通过实施新建堡坎项目，有效解决群众出行安全问题。</t>
  </si>
  <si>
    <t>观音村</t>
  </si>
  <si>
    <t>广元市利州区白朝乡观音村2024年产业基础设施建设项目</t>
  </si>
  <si>
    <t>1.道路硬化176.4立方米，含涵管2根；
2.涵洞桥1处及新建堡坎117.3立方米；
3.产业园防护网650米。</t>
  </si>
  <si>
    <t>1.砼C25道路路面硬化，0.8米直径涵管2根；
2.在原涵洞桥加装1.5米直径涵管2根，C30钢筋混凝土浇筑路面40立方米，砼C20片石堡坎117.3立方米；
3.一套（网丝粗6毫米长3米高1.8米）。</t>
  </si>
  <si>
    <t>1.砼C25混凝土路面560元/立方米，φ800涵管300元/根；
2.砼C20片石堡坎450元/立方米，砼C30混凝土580元/立方米，φ1500涵管1200元/根；
3.防护网补助182元/套（含配件、运费、安装费）。</t>
  </si>
  <si>
    <t>1.带动当地农户持续稳定增收；
2.增加村集体经济发展。</t>
  </si>
  <si>
    <t>1.周边15名群众务工人均增收800元；
2.增加集体经济收入1万元。</t>
  </si>
  <si>
    <t>新房村</t>
  </si>
  <si>
    <t>广元市利州区白朝乡新房村2024年安全饮水项目</t>
  </si>
  <si>
    <t xml:space="preserve">新建蓄水池50立方米；
</t>
  </si>
  <si>
    <t xml:space="preserve">人饮C20钢筋混凝土蓄水池（顶板、底板及边墙都要配钢筋）
</t>
  </si>
  <si>
    <t xml:space="preserve">人饮C20钢筋混凝土蓄水池（100方/6.0万元/口
</t>
  </si>
  <si>
    <t xml:space="preserve">1.带动当地农户务工增收；
</t>
  </si>
  <si>
    <t>1.周边群众10人务工，人均增收300元；
2.有效解决20户群众饮水问题。</t>
  </si>
  <si>
    <t>曙光村</t>
  </si>
  <si>
    <t>广元市利州区龙潭乡曙光村2024年应急供水管网安装项目</t>
  </si>
  <si>
    <t>曙光村3组、桃园村</t>
  </si>
  <si>
    <t>曙光村3组：1.DN110（1.6Mpa）PE管道购置及安装2352米，含填埋深0.7米；
2.配套管件1批；
3.水泵购置及安装1台套。扬程250米，流量50方/小时。
桃园村：1.水源地河道两边干枯树枝清理，清理长度1300米，宽度按照河道两边距离水平面各3米；
2.土方、泥沙、淤泥开挖1305立方米。</t>
  </si>
  <si>
    <t>曙光村3组：符合村镇供水技术规范要求。
桃园村：1.人工共572人/次；
2.土方、泥沙、淤泥开挖宽5米，平均深1.2米；
3.符合水源地保护要求。</t>
  </si>
  <si>
    <t>曙光村3组：1.DN110（1.6Mpa）PE管道购置及安装补助标准60元/米。
2.管件一批补助2000元；
3.水泵25000元/套（含安装）；
桃园村：1.水源地河道两边干枯树枝清理人工140元/天；
2.淤泥挖运补助标准23元/立方米（含二次转运）。</t>
  </si>
  <si>
    <t>保障6000人供水，助农增收</t>
  </si>
  <si>
    <t>保障辖区
居民供水安全</t>
  </si>
  <si>
    <t>庙坪村</t>
  </si>
  <si>
    <t>广元市利州区龙潭乡庙坪村2024年组道硬化项目</t>
  </si>
  <si>
    <t xml:space="preserve">硬化道路950米
</t>
  </si>
  <si>
    <t xml:space="preserve">砼C25硬化组道宽3.5米厚0.18米
</t>
  </si>
  <si>
    <t xml:space="preserve">砼C25硬化组道550元/立方米
</t>
  </si>
  <si>
    <t>邹家岭上新堰塘至山上坪650米贯通后，有利于整个二组的发展，连接至肉羊养殖场及拟建的青储饲料厂，能够带动老百姓草料种植等；赵洪清处至二组主路300米硬化；为订单蔬菜产业道路配套，该处有6户无法，可带动该处的持续发展。</t>
  </si>
  <si>
    <t>保障产业发展及村民出行方便。</t>
  </si>
  <si>
    <t>小垭村</t>
  </si>
  <si>
    <t>广元市利州区龙潭乡小垭村2024年安全饮水项目</t>
  </si>
  <si>
    <t>钻井一口，井深120米，井径20厘米。电缆线300米，DN32（1.6Mpa）PE管道购置及安装1000米，DN25（1.6Mpa）PE管道购置及安装4000米，DN50（1.6Mpa）PE管道购置及安装管道300米，管件一批。</t>
  </si>
  <si>
    <t>符合村镇供水技术规范要求</t>
  </si>
  <si>
    <t>机井补助150元/米，含钻井，下导管。配套水泵1台套，补助0.4万元。DN25（1.6Mpa）PE管道购置及安装补助14元/米；DN32（1.6Mpa）PE管道购置及安装补助16元/米；DN50（1.6Mpa）PE管购置及安装补助标准23元/米；所有管道均含填埋深度0.7米。电缆补助20元/米。管件补助1000元。</t>
  </si>
  <si>
    <t>保障210人的饮水安全，助家增收</t>
  </si>
  <si>
    <t>解决3组群众饮水困难问题</t>
  </si>
  <si>
    <t>三颗村</t>
  </si>
  <si>
    <t>广元市利州区嘉陵街道三颗村2024年生产路硬化项目</t>
  </si>
  <si>
    <t>1、2、3、4、5、6组</t>
  </si>
  <si>
    <t>硬化产业路5.76公里</t>
  </si>
  <si>
    <t>砼C25硬化产业路宽3米厚0.18米</t>
  </si>
  <si>
    <t>砼C25补助标准29.7万元/公里。</t>
  </si>
  <si>
    <t>1.就业务工;          2.巩固土地流转;       3.降低产业运输成本。</t>
  </si>
  <si>
    <t>1.增加务工1250人次收入约26万元;         2.巩固土地流转200亩，3.年降低产业运输成本约8万元。</t>
  </si>
  <si>
    <t>广元市利州区嘉陵街道三颗村2024年通组道路改造项目</t>
  </si>
  <si>
    <t>路基开挖0.4公里，干砌片石堡坎165立方，路面硬化0.4公里，水毁路基修复砼C20片石堡坎75立方。</t>
  </si>
  <si>
    <t>路基宽5.5米，干砌片石堡坎底宽1.5米顶宽1米，路面混凝土强度为砼C25，路面硬化宽3.5米厚0.18米，排水通畅。砼C20片石堡坎长17米宽0.8米高5.5米。</t>
  </si>
  <si>
    <t>路基开挖10万元/公里，砼C25补助标准34.65万元/公里。砼C20片石堡坎450元/立方，干砌堡坎200元/立方.</t>
  </si>
  <si>
    <t>1.就业务工;          2.排除安全隐患。</t>
  </si>
  <si>
    <t>1.增加务工200人次收入约2万元;
2.排除陡坡急弯地段安全隐患，降低交通安全事故发生率。</t>
  </si>
  <si>
    <t>枫香村</t>
  </si>
  <si>
    <t>广元市利州区嘉陵街道枫香村2024年安全饮水巩固提升项目</t>
  </si>
  <si>
    <t>2、4、5、6组</t>
  </si>
  <si>
    <t>1.维修200立方蓄水池2口、100立方蓄水池1口；铺设PE25管道5000m，安装3KW扬程200米流量3立方/小时高能水泵一台及4平方铜芯电缆线100m，安装智能水表115只；
2.水厂新增37KW扬程300米流量10立方/小时潜水泵一台套。</t>
  </si>
  <si>
    <t>PE管道1.6Mpa；蓄水池池壁采用M10砂浆砌筑标砖，壁厚0.24米，池底垫层采用砼C25浇筑厚0.20米，池底板采用Φ12@200双层双向砼C25浇筑厚0.20米，池顶板采用砼C25钢筋砼现浇厚0.15米，顶板钢筋采用Φ12@150双层双向。顶板顶面、池壁及池底采用1:2防水砂浆抹面，厚度2厘米。</t>
  </si>
  <si>
    <t>200立方蓄水池维修水池2万元/口；100立方蓄水池维修水池1万元/口；DN25PE（1.6Mpa）管道5元/米（不填埋）；37KW潜水泵（含安装）3.2万元/台套、3KW高能潜水泵0.45万元/台套、4平方铜芯电缆线15元/米；智能水表430元/只（含水表箱）。</t>
  </si>
  <si>
    <t>1.就业务工。</t>
  </si>
  <si>
    <t>1.实现务工120人次，增加收入约1.2万元。</t>
  </si>
  <si>
    <t>河西街道</t>
  </si>
  <si>
    <t>杨家浩村</t>
  </si>
  <si>
    <t>广元市利州区河西街道杨家浩村2024年道路亮化（路灯）工程</t>
  </si>
  <si>
    <t>农村公共服务</t>
  </si>
  <si>
    <t>公共照明设施</t>
  </si>
  <si>
    <t>安装太阳能路灯200盏</t>
  </si>
  <si>
    <t>LED大功率多晶硅太阳能板，杆距不低于25米，杆高不低于6米（含6米）。</t>
  </si>
  <si>
    <t>补助标准990元/盏</t>
  </si>
  <si>
    <t>1.临时务工.</t>
  </si>
  <si>
    <t>1.新增路灯240盏，解决群众夜晚出行安全问题;
2.带动约18人务工，人均收入增加约500元。</t>
  </si>
  <si>
    <t>河西街道办事处</t>
  </si>
  <si>
    <t>学工村</t>
  </si>
  <si>
    <t>广元市利州区河西街道学工村2024年道路拓宽项目</t>
  </si>
  <si>
    <t>8组（光槽）</t>
  </si>
  <si>
    <t>1.道路拓宽1.2公里；
2.土石方开挖1000米
3.护坡堡坎240立方米；
4.砖砌排水沟0.6公里。</t>
  </si>
  <si>
    <t>1.道路扩宽硬化1.5米厚0.18米，C25砼；
2.山体土方开挖平均宽2米、高1.5米；
3.护坡堡坎采用砼C20片石堡坎，规格为：长150m×高1米×宽0.8米，长100米×高1.5米×宽0.8米；
4.砖砌排水沟0.5m×0.5m。</t>
  </si>
  <si>
    <t>1.C25砼520元/立方米；
2.土石方开挖及外运9元/立方米；
3.砼C20片石堡坎450元/立方米；
4.砖砌排水沟185元/米。</t>
  </si>
  <si>
    <t>1.解决群众出行难的问题，消除高山道路安全隐患;
2.提升特色产业（天麻、反季节蔬菜）生产销售渠道，促进村集体经济增长，带动周边农民产业分红及务工增收及。</t>
  </si>
  <si>
    <t>雪峰街道</t>
  </si>
  <si>
    <t>金山村</t>
  </si>
  <si>
    <t>广元市利州区雪峰街道金山村2024年板桥建设项目</t>
  </si>
  <si>
    <t>现浇板桥1座</t>
  </si>
  <si>
    <t>建设长14.68米宽5.5米，桥面有效使用宽度为4.5米的C40现浇板桥一座；2.护栏结构形式为：高度1.1米的钢筋混凝土防撞（详见设计施工图及工程造价表）。</t>
  </si>
  <si>
    <t>补助35万元</t>
  </si>
  <si>
    <t>1.就业务工;                2.排查安全隐患。</t>
  </si>
  <si>
    <t>1.增加务工200人次收入约1.2万元;                    2.15米长安全隐患排除。</t>
  </si>
  <si>
    <t>雪峰街道办事处</t>
  </si>
  <si>
    <t>广元市利州区雪峰街道金山村2024年组路加宽及修复项目</t>
  </si>
  <si>
    <t xml:space="preserve">1.新建堡坎300立方米；
2.产业路加宽开挖共900平方米;
3.产业路加宽及修复292立方米。
</t>
  </si>
  <si>
    <t>1.M10浆砌堡坎；
2.产业路加宽开挖不低于1米；
3.产业路硬化砼C25。</t>
  </si>
  <si>
    <t>1.M10浆砌堡坎360元/立方米。
2.产业路加宽开挖20元/立方米；
3.砼C25补助510元/立方米。</t>
  </si>
  <si>
    <t>1.就业务工;                2.降低产业运输成本。</t>
  </si>
  <si>
    <t>1.增加务工450人次收入约5.4万元;                    2.年降低产业运输成本约1.5万元。</t>
  </si>
  <si>
    <t>泡石社区</t>
  </si>
  <si>
    <t>广元市利州区雪峰街道泡石社区2024年组路加宽及修复项目</t>
  </si>
  <si>
    <t>组路加宽及修复270立方米</t>
  </si>
  <si>
    <t xml:space="preserve">      组路加宽及修复硬化采用砼C25</t>
  </si>
  <si>
    <t xml:space="preserve">砼C25补助500元/立方米
</t>
  </si>
  <si>
    <t>补齐交通基础设施短板，为乡村经济发展奠定基础，带动群众务工20人次。</t>
  </si>
  <si>
    <t xml:space="preserve">
1.3人脱贫户务工；
2.解决980人群众安全出行。</t>
  </si>
  <si>
    <t>广元市利州区上西街道联盟村2024年通组道垮塌隐患整治修复项目</t>
  </si>
  <si>
    <t>新建堡坎1513立方米</t>
  </si>
  <si>
    <t>1.砼C20片石堡坎大林坡路基沉降堡坎28米高12米（第一台底宽2米顶宽1.8米，高5米，第二台底宽1.6米顶宽1.4米，高4米，第三台底宽1.2米顶宽0.8米高3米）；
2.砼C20片石堡坎清明嘴路基沉降1处堡坎长50米，高4米（底宽1.4米顶宽0.8米）；
3.砼C20片石堡坎老岩上路基沉降1处堡坎长25米，高4米（底宽1.4米顶宽0.8米）；
4.砼C20片石堡坎还崖上路基沉降1处堡坎长45米，高4.5米（底宽1.4米顶宽0.8米）；
5.砼C20片石堡坎还岩上路基沉降长30米，高5米（底宽1.4米顶宽0.8米）；
6.砼C20片石堡坎燕儿岩上路基沉降长45米，高3.6米（底宽1.2米顶宽0.8米）；
7.砼C20片石堡坎燕儿岩上路基沉降长32米，高3.6米（底宽1.2米顶宽0.8米）。</t>
  </si>
  <si>
    <t>解决安全隐患，方便群众出行，带动群众就近务工增收</t>
  </si>
  <si>
    <t>解决群众50户出行生产生活难问题</t>
  </si>
  <si>
    <t>万和村</t>
  </si>
  <si>
    <t>广元市利州区万缘街道万和村2024年饮水维修项目</t>
  </si>
  <si>
    <t>1.PE50水管（2.0mpa）1500米；
2.PE32水管(2.0mpa)1500米;
3.PE25水管(2.0mpa)2000米。</t>
  </si>
  <si>
    <t>1.PE50（2.0mpa）填埋（深度0.7米）23元/米；
2.PE32（2.0mpa）填埋（深度0.7米）16元/米；
3.PE25（2.0mpa）填埋（深度0.7米）14元/米。</t>
  </si>
  <si>
    <t>带动本村约10余人务工，人均增收约300元</t>
  </si>
  <si>
    <t>巩固“三保障”成果</t>
  </si>
  <si>
    <t>广元市利州区2024年雨露计划（秋季）</t>
  </si>
  <si>
    <t>教育</t>
  </si>
  <si>
    <t>享受“雨露计划”职业教育补助</t>
  </si>
  <si>
    <t>补助全区脱贫户、监测户中高职学生420人</t>
  </si>
  <si>
    <t>按川乡振发（2021）44号文件执行</t>
  </si>
  <si>
    <t>补助标准3000元/人/年</t>
  </si>
  <si>
    <t>就业项目</t>
  </si>
  <si>
    <t>广元市利州区脱贫人口2024年第1批跨区域务工交通补助</t>
  </si>
  <si>
    <t>务工补助</t>
  </si>
  <si>
    <t>交通费补助</t>
  </si>
  <si>
    <t xml:space="preserve">1.省外稳定务工脱贫人口（含防止返贫监测对象）交通补助1524人；
2.县域外省域内稳定务工脱贫人口（含防止返贫监测对象）799人。
</t>
  </si>
  <si>
    <t>1.3个月至5个月省外稳定务工脱贫人口（含防止返贫监测对象）375人；
2.5个月以上省外稳定务工脱贫人口（含防止返贫监测对象）1149人；
3.3个月至5个月县域外省域内务工脱贫人口（含防止返贫监测对象）99人；
4.5个月以上县域外省域内务工脱贫人口（含防止返贫监测对象）700人。</t>
  </si>
  <si>
    <t>1.3个月至5个月省外稳定务工交通补助800元；
2.5个月以上省外稳定务工交通补助1200元；
3.3个月至5个月县域外省域内务工交通补助200元；
4.5个月以上县域外省域内务工交通补助400元。</t>
  </si>
  <si>
    <t>区人力资源和社会保障局</t>
  </si>
  <si>
    <t>详表由区人力资源和社会保障局提供</t>
  </si>
  <si>
    <t>广元市利州区2024年扶贫（帮扶）资产管护公益性岗位项目（2024年10月至12月）</t>
  </si>
  <si>
    <t>公益性岗位</t>
  </si>
  <si>
    <t>89个行政村（社区）</t>
  </si>
  <si>
    <t xml:space="preserve">
91个公益性岗位对2023年以来形成的扶贫（帮扶）资产进行管护</t>
  </si>
  <si>
    <t>1.资产巡查：定期对扶贫项目设施、农村基础设施（如道路、桥梁、水利设施等）资产是否存在损坏、缺失等情况，及时发现潜在的安全隐患；
2.日常维护：对扶贫资产进行清理道路垃圾、擦拭公共设施等，对简单的资产损坏进行及时修补道路裂缝、更换小型设施零件等，对于无法自行修复的问题，及时上报相关部门；
3.信息登记与反馈：建立扶贫资产管护台账，详细记录资产的巡查情况、维护情况和问题反馈情况，及时向村委会（社区）和资产权属单位反馈资产的重大损坏、安全风险等问题；
4.安全管理：对扶贫资产涉及的安全区域设置的警示标志进行管理，存在损坏的警示标志及时修复或及时上报更换， 对可能影响扶贫资产安全的行为进行劝阻，如在道路上违规堆放物品、破坏水利设施等；
5.政策宣传：向周边群众宣传扶贫资产管护的重要性，让群众了解扶贫资产的来源和用途，提高群众的爱护意识和责任感，增强群众对扶贫工作的支持和参与度。</t>
  </si>
  <si>
    <t>补助标准500元/月/人</t>
  </si>
  <si>
    <t>务工就业</t>
  </si>
  <si>
    <t>解决91个脱贫人口就业，月收入500元</t>
  </si>
  <si>
    <t>1.详表由区农业农村局提供；
2.91名公益性岗位必须是脱贫户、监测户，优先向易地搬迁户2023年年纯收入“不增反降”、2023年收入低于10000元、2023年因灾需救助等且具备一定劳动力易地搬迁群众开发；
3.建制村调整三村合一以上的村配备2人（荣山镇和平村、三堆镇七里村）。</t>
  </si>
  <si>
    <t>广元市利州区2024年易地搬迁安置点公益（服务）性岗位补助（10月至12月）</t>
  </si>
  <si>
    <t>对利州区17个易地搬迁安置点公益（服务）性岗位</t>
  </si>
  <si>
    <t>反正辖区内生活垃圾的收集、收集率达100%，公共场所道路、便道、及两岸清扫保洁，做到明天全面完成全面清扫，完成领导交办的其他工作任务。</t>
  </si>
  <si>
    <t>补助标准500元/人/月</t>
  </si>
  <si>
    <t>区发展和改革局</t>
  </si>
  <si>
    <t>详表由区发展和改革局提供</t>
  </si>
  <si>
    <t>项目管理费</t>
  </si>
  <si>
    <t>广元市利州区2024年项目管理费</t>
  </si>
  <si>
    <t>主要用于规划编制、项目评估、检查验收、成果宣传、档案管理以及项目会议经费、资料费、印刷费等开支。</t>
  </si>
  <si>
    <t>按行业标准执行</t>
  </si>
  <si>
    <t>按照项目管理费提取标准不能超过1%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</si>
</sst>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6"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8"/>
      <name val="微软雅黑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1"/>
      <color rgb="FF000000"/>
      <name val="微软雅黑"/>
      <charset val="134"/>
    </font>
    <font>
      <sz val="12"/>
      <color rgb="FFFF0000"/>
      <name val="仿宋_GB2312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4">
    <xf numFmtId="0" fontId="0" fillId="0" borderId="0">
      <alignment vertical="center"/>
    </xf>
    <xf numFmtId="43" fontId="4" fillId="0" borderId="0" applyFill="0" applyProtection="0">
      <alignment vertical="center"/>
    </xf>
    <xf numFmtId="176" fontId="4" fillId="0" borderId="0" applyFill="0" applyProtection="0">
      <alignment vertical="center"/>
    </xf>
    <xf numFmtId="9" fontId="4" fillId="0" borderId="0" applyFill="0" applyProtection="0">
      <alignment vertical="center"/>
    </xf>
    <xf numFmtId="41" fontId="4" fillId="0" borderId="0" applyFill="0" applyProtection="0">
      <alignment vertical="center"/>
    </xf>
    <xf numFmtId="177" fontId="4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4" fillId="3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4" borderId="5" applyNumberFormat="0" applyProtection="0">
      <alignment vertical="center"/>
    </xf>
    <xf numFmtId="0" fontId="14" fillId="5" borderId="6" applyNumberFormat="0" applyProtection="0">
      <alignment vertical="center"/>
    </xf>
    <xf numFmtId="0" fontId="15" fillId="5" borderId="5" applyNumberFormat="0" applyProtection="0">
      <alignment vertical="center"/>
    </xf>
    <xf numFmtId="0" fontId="16" fillId="6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7" borderId="0" applyNumberFormat="0" applyProtection="0">
      <alignment vertical="center"/>
    </xf>
    <xf numFmtId="0" fontId="20" fillId="8" borderId="0" applyNumberFormat="0" applyProtection="0">
      <alignment vertical="center"/>
    </xf>
    <xf numFmtId="0" fontId="21" fillId="9" borderId="0" applyNumberFormat="0" applyProtection="0">
      <alignment vertical="center"/>
    </xf>
    <xf numFmtId="0" fontId="22" fillId="10" borderId="0" applyNumberFormat="0" applyProtection="0">
      <alignment vertical="center"/>
    </xf>
    <xf numFmtId="0" fontId="4" fillId="11" borderId="0" applyNumberFormat="0" applyProtection="0">
      <alignment vertical="center"/>
    </xf>
    <xf numFmtId="0" fontId="4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22" fillId="14" borderId="0" applyNumberFormat="0" applyProtection="0">
      <alignment vertical="center"/>
    </xf>
    <xf numFmtId="0" fontId="4" fillId="15" borderId="0" applyNumberFormat="0" applyProtection="0">
      <alignment vertical="center"/>
    </xf>
    <xf numFmtId="0" fontId="4" fillId="16" borderId="0" applyNumberFormat="0" applyProtection="0">
      <alignment vertical="center"/>
    </xf>
    <xf numFmtId="0" fontId="22" fillId="17" borderId="0" applyNumberFormat="0" applyProtection="0">
      <alignment vertical="center"/>
    </xf>
    <xf numFmtId="0" fontId="22" fillId="6" borderId="0" applyNumberFormat="0" applyProtection="0">
      <alignment vertical="center"/>
    </xf>
    <xf numFmtId="0" fontId="4" fillId="18" borderId="0" applyNumberFormat="0" applyProtection="0">
      <alignment vertical="center"/>
    </xf>
    <xf numFmtId="0" fontId="4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22" fillId="21" borderId="0" applyNumberFormat="0" applyProtection="0">
      <alignment vertical="center"/>
    </xf>
    <xf numFmtId="0" fontId="4" fillId="22" borderId="0" applyNumberFormat="0" applyProtection="0">
      <alignment vertical="center"/>
    </xf>
    <xf numFmtId="0" fontId="4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22" fillId="25" borderId="0" applyNumberFormat="0" applyProtection="0">
      <alignment vertical="center"/>
    </xf>
    <xf numFmtId="0" fontId="4" fillId="26" borderId="0" applyNumberFormat="0" applyProtection="0">
      <alignment vertical="center"/>
    </xf>
    <xf numFmtId="0" fontId="4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22" fillId="29" borderId="0" applyNumberFormat="0" applyProtection="0">
      <alignment vertical="center"/>
    </xf>
    <xf numFmtId="0" fontId="4" fillId="30" borderId="0" applyNumberFormat="0" applyProtection="0">
      <alignment vertical="center"/>
    </xf>
    <xf numFmtId="0" fontId="4" fillId="31" borderId="0" applyNumberFormat="0" applyProtection="0">
      <alignment vertical="center"/>
    </xf>
    <xf numFmtId="0" fontId="22" fillId="32" borderId="0" applyNumberFormat="0" applyProtection="0">
      <alignment vertical="center"/>
    </xf>
    <xf numFmtId="0" fontId="4" fillId="0" borderId="0" applyNumberFormat="0" applyFill="0">
      <alignment vertical="center"/>
    </xf>
    <xf numFmtId="0" fontId="4" fillId="0" borderId="0" applyNumberFormat="0" applyFill="0"/>
    <xf numFmtId="0" fontId="4" fillId="0" borderId="0" applyNumberFormat="0" applyFill="0">
      <alignment vertical="center"/>
    </xf>
    <xf numFmtId="0" fontId="23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3 2 2" xfId="49"/>
    <cellStyle name="常规 3" xfId="50"/>
    <cellStyle name="常规 5 2" xfId="51"/>
    <cellStyle name="常规 5" xfId="52"/>
    <cellStyle name="常规 2" xfId="53"/>
  </cellStyles>
  <dxfs count="17">
    <dxf>
      <fill>
        <patternFill patternType="solid">
          <bgColor rgb="FFDEEBF6"/>
        </patternFill>
      </fill>
    </dxf>
    <dxf>
      <fill>
        <patternFill patternType="solid">
          <bgColor rgb="FFDEEBF6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top style="double">
          <color rgb="FF5B9BD5"/>
        </top>
      </border>
    </dxf>
    <dxf>
      <font>
        <color rgb="FFFFFFFF"/>
      </font>
      <fill>
        <patternFill patternType="solid"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CC3E6"/>
        </horizontal>
      </border>
    </dxf>
    <dxf>
      <fill>
        <patternFill patternType="solid">
          <bgColor rgb="FFDEEBF6"/>
        </patternFill>
      </fill>
      <border>
        <bottom style="thin">
          <color rgb="FF9CC3E6"/>
        </bottom>
      </border>
    </dxf>
    <dxf>
      <font>
        <b val="0"/>
        <i val="0"/>
      </font>
      <fill>
        <patternFill patternType="solid">
          <bgColor rgb="FFDEEBF6"/>
        </patternFill>
      </fill>
      <border>
        <bottom style="thin">
          <color rgb="FF9CC3E6"/>
        </bottom>
      </border>
    </dxf>
    <dxf>
      <font>
        <color rgb="FF000000"/>
      </font>
    </dxf>
    <dxf>
      <font>
        <color rgb="FF000000"/>
      </font>
      <border>
        <bottom style="thin">
          <color rgb="FF9CC3E6"/>
        </bottom>
      </border>
    </dxf>
    <dxf>
      <font>
        <b val="0"/>
        <i val="0"/>
        <color rgb="FF000000"/>
      </font>
    </dxf>
    <dxf>
      <font>
        <b val="0"/>
        <i val="0"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bgColor rgb="FFDEEBF6"/>
        </patternFill>
      </fill>
    </dxf>
    <dxf>
      <fill>
        <patternFill patternType="solid">
          <bgColor rgb="FFDEEBF6"/>
        </patternFill>
      </fill>
    </dxf>
    <dxf>
      <font>
        <b val="0"/>
        <i val="0"/>
        <color rgb="FF000000"/>
      </font>
      <fill>
        <patternFill patternType="solid">
          <bgColor rgb="FFDEEBF6"/>
        </patternFill>
      </fill>
      <border>
        <top style="thin">
          <color rgb="FF9CC3E6"/>
        </top>
        <bottom style="thin">
          <color rgb="FF9CC3E6"/>
        </bottom>
      </border>
    </dxf>
    <dxf>
      <font>
        <b val="0"/>
        <i val="0"/>
        <color rgb="FF000000"/>
      </font>
      <fill>
        <patternFill patternType="solid">
          <bgColor rgb="FFDEEBF6"/>
        </patternFill>
      </fill>
      <border>
        <bottom style="thin">
          <color rgb="FF9CC3E6"/>
        </bottom>
      </border>
    </dxf>
  </dxfs>
  <tableStyles count="2" defaultTableStyle="TableStylePreset3_Accent1 1" defaultPivotStyle="PivotStylePreset2_Accent1 1">
    <tableStyle name="TableStylePreset3_Accent1 1" pivot="0" count="7" xr9:uid="{79186F01-C475-93C3-9F99-6267C81BB5B2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B8879FC9-7722-B124-9F99-6267205DCB4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5"/>
  <sheetViews>
    <sheetView tabSelected="1" topLeftCell="K1" workbookViewId="0">
      <pane ySplit="7" topLeftCell="A22" activePane="bottomLeft" state="frozen"/>
      <selection/>
      <selection pane="bottomLeft" activeCell="S81" sqref="S81"/>
    </sheetView>
  </sheetViews>
  <sheetFormatPr defaultColWidth="46.375" defaultRowHeight="15.75"/>
  <cols>
    <col min="1" max="1" width="3.25" style="2" customWidth="1"/>
    <col min="2" max="2" width="7.75" style="2" customWidth="1"/>
    <col min="3" max="3" width="8.625" style="2" customWidth="1"/>
    <col min="4" max="4" width="12.75" style="2" customWidth="1"/>
    <col min="5" max="5" width="10.5" style="2" customWidth="1"/>
    <col min="6" max="6" width="5.75" style="2" customWidth="1"/>
    <col min="7" max="7" width="9.375" style="2" customWidth="1"/>
    <col min="8" max="8" width="10.25" style="2" customWidth="1"/>
    <col min="9" max="10" width="8.625" style="2" customWidth="1"/>
    <col min="11" max="11" width="18.875" style="4" customWidth="1"/>
    <col min="12" max="12" width="31.75" style="4" customWidth="1"/>
    <col min="13" max="13" width="26.5" style="4" customWidth="1"/>
    <col min="14" max="14" width="17.875" style="2" customWidth="1"/>
    <col min="15" max="15" width="20.125" style="2" customWidth="1"/>
    <col min="16" max="16" width="11.375" style="2" customWidth="1"/>
    <col min="17" max="19" width="9.25" style="2" customWidth="1"/>
    <col min="20" max="20" width="7.875" style="2" customWidth="1"/>
    <col min="21" max="21" width="8.625" style="2" customWidth="1"/>
    <col min="22" max="23" width="9.375" style="2" customWidth="1"/>
    <col min="24" max="26" width="7" style="2" customWidth="1"/>
    <col min="27" max="27" width="8.125" style="2" customWidth="1"/>
    <col min="28" max="28" width="7.25" style="2" customWidth="1"/>
    <col min="29" max="29" width="11.375" style="2" customWidth="1"/>
    <col min="30" max="32" width="9" style="2" customWidth="1"/>
    <col min="33" max="16384" width="46.375" style="2"/>
  </cols>
  <sheetData>
    <row r="1" s="1" customFormat="1" ht="22.5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1"/>
      <c r="L1" s="11"/>
      <c r="M1" s="11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="2" customFormat="1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="2" customFormat="1" spans="1:2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="2" customFormat="1" spans="1:29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/>
      <c r="G4" s="7"/>
      <c r="H4" s="7"/>
      <c r="I4" s="7"/>
      <c r="J4" s="7" t="s">
        <v>8</v>
      </c>
      <c r="K4" s="12"/>
      <c r="L4" s="12"/>
      <c r="M4" s="12"/>
      <c r="N4" s="7" t="s">
        <v>9</v>
      </c>
      <c r="O4" s="7" t="s">
        <v>10</v>
      </c>
      <c r="P4" s="7" t="s">
        <v>11</v>
      </c>
      <c r="Q4" s="7" t="s">
        <v>12</v>
      </c>
      <c r="R4" s="7"/>
      <c r="S4" s="7"/>
      <c r="T4" s="7"/>
      <c r="U4" s="7"/>
      <c r="V4" s="8" t="s">
        <v>13</v>
      </c>
      <c r="W4" s="8"/>
      <c r="X4" s="8"/>
      <c r="Y4" s="8"/>
      <c r="Z4" s="8"/>
      <c r="AA4" s="7" t="s">
        <v>14</v>
      </c>
      <c r="AB4" s="7" t="s">
        <v>15</v>
      </c>
      <c r="AC4" s="7" t="s">
        <v>16</v>
      </c>
    </row>
    <row r="5" s="2" customFormat="1" ht="47.25" spans="1:29">
      <c r="A5" s="7"/>
      <c r="B5" s="7"/>
      <c r="C5" s="7"/>
      <c r="D5" s="8"/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/>
      <c r="O5" s="7"/>
      <c r="P5" s="7"/>
      <c r="Q5" s="7" t="s">
        <v>26</v>
      </c>
      <c r="R5" s="7" t="s">
        <v>27</v>
      </c>
      <c r="S5" s="7" t="s">
        <v>28</v>
      </c>
      <c r="T5" s="7" t="s">
        <v>29</v>
      </c>
      <c r="U5" s="7" t="s">
        <v>30</v>
      </c>
      <c r="V5" s="8" t="s">
        <v>31</v>
      </c>
      <c r="W5" s="8" t="s">
        <v>32</v>
      </c>
      <c r="X5" s="8" t="s">
        <v>33</v>
      </c>
      <c r="Y5" s="8" t="s">
        <v>34</v>
      </c>
      <c r="Z5" s="8" t="s">
        <v>35</v>
      </c>
      <c r="AA5" s="7"/>
      <c r="AB5" s="7"/>
      <c r="AC5" s="7"/>
    </row>
    <row r="6" s="3" customFormat="1" spans="1:29">
      <c r="A6" s="9"/>
      <c r="B6" s="9"/>
      <c r="C6" s="9"/>
      <c r="D6" s="10"/>
      <c r="E6" s="9" t="s">
        <v>36</v>
      </c>
      <c r="F6" s="10"/>
      <c r="G6" s="9"/>
      <c r="H6" s="9"/>
      <c r="I6" s="9"/>
      <c r="J6" s="9"/>
      <c r="K6" s="13"/>
      <c r="L6" s="13"/>
      <c r="M6" s="13"/>
      <c r="N6" s="9"/>
      <c r="O6" s="9"/>
      <c r="P6" s="9">
        <f t="shared" ref="P6:U6" si="0">P7+P42+P78+P80+P84</f>
        <v>4183.65</v>
      </c>
      <c r="Q6" s="9">
        <f t="shared" si="0"/>
        <v>2060</v>
      </c>
      <c r="R6" s="9">
        <f t="shared" si="0"/>
        <v>366</v>
      </c>
      <c r="S6" s="9">
        <f t="shared" si="0"/>
        <v>619.35</v>
      </c>
      <c r="T6" s="9">
        <f t="shared" si="0"/>
        <v>1015</v>
      </c>
      <c r="U6" s="9">
        <f t="shared" si="0"/>
        <v>123.3</v>
      </c>
      <c r="V6" s="9">
        <v>30813</v>
      </c>
      <c r="W6" s="9">
        <v>116699</v>
      </c>
      <c r="X6" s="9">
        <v>37</v>
      </c>
      <c r="Y6" s="9">
        <v>3564</v>
      </c>
      <c r="Z6" s="9">
        <v>11348</v>
      </c>
      <c r="AA6" s="9"/>
      <c r="AB6" s="9"/>
      <c r="AC6" s="9"/>
    </row>
    <row r="7" s="3" customFormat="1" spans="1:29">
      <c r="A7" s="9"/>
      <c r="B7" s="9"/>
      <c r="C7" s="9"/>
      <c r="D7" s="10"/>
      <c r="E7" s="9" t="s">
        <v>37</v>
      </c>
      <c r="F7" s="10"/>
      <c r="G7" s="9"/>
      <c r="H7" s="9"/>
      <c r="I7" s="9"/>
      <c r="J7" s="9"/>
      <c r="K7" s="13"/>
      <c r="L7" s="13"/>
      <c r="M7" s="13"/>
      <c r="N7" s="9"/>
      <c r="O7" s="9"/>
      <c r="P7" s="9">
        <f t="shared" ref="P7:W7" si="1">SUM(P8:P41)</f>
        <v>2754.94</v>
      </c>
      <c r="Q7" s="9">
        <f t="shared" si="1"/>
        <v>1332.66</v>
      </c>
      <c r="R7" s="9">
        <f t="shared" si="1"/>
        <v>166.5</v>
      </c>
      <c r="S7" s="9">
        <f t="shared" si="1"/>
        <v>137.78</v>
      </c>
      <c r="T7" s="9">
        <f t="shared" si="1"/>
        <v>1015</v>
      </c>
      <c r="U7" s="9">
        <f t="shared" si="1"/>
        <v>103</v>
      </c>
      <c r="V7" s="9">
        <f t="shared" si="1"/>
        <v>16983</v>
      </c>
      <c r="W7" s="9">
        <f t="shared" si="1"/>
        <v>77685</v>
      </c>
      <c r="X7" s="9">
        <v>34</v>
      </c>
      <c r="Y7" s="9">
        <v>2961</v>
      </c>
      <c r="Z7" s="9">
        <v>9534</v>
      </c>
      <c r="AA7" s="9"/>
      <c r="AB7" s="9"/>
      <c r="AC7" s="9"/>
    </row>
    <row r="8" s="2" customFormat="1" ht="63" spans="1:29">
      <c r="A8" s="7">
        <v>1</v>
      </c>
      <c r="B8" s="7" t="s">
        <v>38</v>
      </c>
      <c r="C8" s="7" t="s">
        <v>39</v>
      </c>
      <c r="D8" s="7" t="s">
        <v>40</v>
      </c>
      <c r="E8" s="7"/>
      <c r="F8" s="7" t="s">
        <v>41</v>
      </c>
      <c r="G8" s="7" t="s">
        <v>37</v>
      </c>
      <c r="H8" s="7" t="s">
        <v>42</v>
      </c>
      <c r="I8" s="7" t="s">
        <v>43</v>
      </c>
      <c r="J8" s="7" t="s">
        <v>39</v>
      </c>
      <c r="K8" s="12" t="s">
        <v>44</v>
      </c>
      <c r="L8" s="12" t="s">
        <v>45</v>
      </c>
      <c r="M8" s="12" t="s">
        <v>46</v>
      </c>
      <c r="N8" s="7"/>
      <c r="O8" s="7"/>
      <c r="P8" s="7">
        <f t="shared" ref="P8:P71" si="2">Q8+R8+S8++U8+T8</f>
        <v>43</v>
      </c>
      <c r="Q8" s="7">
        <v>43</v>
      </c>
      <c r="R8" s="7">
        <v>0</v>
      </c>
      <c r="S8" s="7">
        <v>0</v>
      </c>
      <c r="T8" s="7">
        <v>0</v>
      </c>
      <c r="U8" s="7">
        <v>0</v>
      </c>
      <c r="V8" s="7"/>
      <c r="W8" s="7"/>
      <c r="X8" s="7">
        <v>24</v>
      </c>
      <c r="Y8" s="7">
        <v>134</v>
      </c>
      <c r="Z8" s="7">
        <v>448</v>
      </c>
      <c r="AA8" s="7" t="s">
        <v>47</v>
      </c>
      <c r="AB8" s="7" t="s">
        <v>47</v>
      </c>
      <c r="AC8" s="7" t="s">
        <v>48</v>
      </c>
    </row>
    <row r="9" s="2" customFormat="1" ht="63" spans="1:29">
      <c r="A9" s="7">
        <v>2</v>
      </c>
      <c r="B9" s="7" t="s">
        <v>38</v>
      </c>
      <c r="C9" s="7" t="s">
        <v>39</v>
      </c>
      <c r="D9" s="7" t="s">
        <v>49</v>
      </c>
      <c r="E9" s="7"/>
      <c r="F9" s="7" t="s">
        <v>50</v>
      </c>
      <c r="G9" s="7" t="s">
        <v>37</v>
      </c>
      <c r="H9" s="7" t="s">
        <v>51</v>
      </c>
      <c r="I9" s="7" t="s">
        <v>52</v>
      </c>
      <c r="J9" s="7" t="s">
        <v>39</v>
      </c>
      <c r="K9" s="12" t="s">
        <v>53</v>
      </c>
      <c r="L9" s="12" t="s">
        <v>54</v>
      </c>
      <c r="M9" s="12" t="s">
        <v>55</v>
      </c>
      <c r="N9" s="7"/>
      <c r="O9" s="7"/>
      <c r="P9" s="7">
        <f t="shared" si="2"/>
        <v>210</v>
      </c>
      <c r="Q9" s="7">
        <v>100</v>
      </c>
      <c r="R9" s="7">
        <v>57.5</v>
      </c>
      <c r="S9" s="7">
        <v>0</v>
      </c>
      <c r="T9" s="7">
        <v>0</v>
      </c>
      <c r="U9" s="7">
        <v>52.5</v>
      </c>
      <c r="V9" s="7"/>
      <c r="W9" s="7"/>
      <c r="X9" s="7">
        <v>18</v>
      </c>
      <c r="Y9" s="7">
        <v>1953</v>
      </c>
      <c r="Z9" s="7">
        <v>7389</v>
      </c>
      <c r="AA9" s="7" t="s">
        <v>47</v>
      </c>
      <c r="AB9" s="7" t="s">
        <v>47</v>
      </c>
      <c r="AC9" s="7" t="s">
        <v>48</v>
      </c>
    </row>
    <row r="10" s="2" customFormat="1" ht="252" spans="1:29">
      <c r="A10" s="7">
        <v>3</v>
      </c>
      <c r="B10" s="7" t="s">
        <v>38</v>
      </c>
      <c r="C10" s="7" t="s">
        <v>39</v>
      </c>
      <c r="D10" s="7" t="s">
        <v>56</v>
      </c>
      <c r="E10" s="7"/>
      <c r="F10" s="7" t="s">
        <v>50</v>
      </c>
      <c r="G10" s="7" t="s">
        <v>37</v>
      </c>
      <c r="H10" s="7" t="s">
        <v>51</v>
      </c>
      <c r="I10" s="7" t="s">
        <v>57</v>
      </c>
      <c r="J10" s="7" t="s">
        <v>39</v>
      </c>
      <c r="K10" s="12" t="s">
        <v>58</v>
      </c>
      <c r="L10" s="12" t="s">
        <v>59</v>
      </c>
      <c r="M10" s="12" t="s">
        <v>60</v>
      </c>
      <c r="N10" s="7" t="s">
        <v>61</v>
      </c>
      <c r="O10" s="7" t="s">
        <v>62</v>
      </c>
      <c r="P10" s="7">
        <f t="shared" si="2"/>
        <v>277</v>
      </c>
      <c r="Q10" s="7">
        <v>277</v>
      </c>
      <c r="R10" s="7">
        <v>0</v>
      </c>
      <c r="S10" s="7">
        <v>0</v>
      </c>
      <c r="T10" s="7">
        <v>0</v>
      </c>
      <c r="U10" s="7">
        <v>0</v>
      </c>
      <c r="V10" s="7">
        <v>8514</v>
      </c>
      <c r="W10" s="7">
        <v>39512</v>
      </c>
      <c r="X10" s="7">
        <v>23</v>
      </c>
      <c r="Y10" s="7">
        <v>219</v>
      </c>
      <c r="Z10" s="7">
        <v>763</v>
      </c>
      <c r="AA10" s="7" t="s">
        <v>47</v>
      </c>
      <c r="AB10" s="7" t="s">
        <v>47</v>
      </c>
      <c r="AC10" s="7" t="s">
        <v>63</v>
      </c>
    </row>
    <row r="11" s="2" customFormat="1" ht="110.25" spans="1:29">
      <c r="A11" s="7">
        <v>4</v>
      </c>
      <c r="B11" s="7" t="s">
        <v>38</v>
      </c>
      <c r="C11" s="7"/>
      <c r="D11" s="7" t="s">
        <v>64</v>
      </c>
      <c r="E11" s="7"/>
      <c r="F11" s="7" t="s">
        <v>50</v>
      </c>
      <c r="G11" s="7" t="s">
        <v>37</v>
      </c>
      <c r="H11" s="7" t="s">
        <v>65</v>
      </c>
      <c r="I11" s="7" t="s">
        <v>66</v>
      </c>
      <c r="J11" s="7" t="s">
        <v>67</v>
      </c>
      <c r="K11" s="12" t="s">
        <v>68</v>
      </c>
      <c r="L11" s="12" t="s">
        <v>69</v>
      </c>
      <c r="M11" s="12" t="s">
        <v>70</v>
      </c>
      <c r="N11" s="7" t="s">
        <v>71</v>
      </c>
      <c r="O11" s="7" t="s">
        <v>72</v>
      </c>
      <c r="P11" s="7">
        <f t="shared" si="2"/>
        <v>25</v>
      </c>
      <c r="Q11" s="7">
        <v>25</v>
      </c>
      <c r="R11" s="7">
        <v>0</v>
      </c>
      <c r="S11" s="7">
        <v>0</v>
      </c>
      <c r="T11" s="7">
        <v>0</v>
      </c>
      <c r="U11" s="7">
        <v>0</v>
      </c>
      <c r="V11" s="7">
        <v>20</v>
      </c>
      <c r="W11" s="7">
        <v>50</v>
      </c>
      <c r="X11" s="7">
        <v>3</v>
      </c>
      <c r="Y11" s="7">
        <v>129</v>
      </c>
      <c r="Z11" s="7">
        <v>372</v>
      </c>
      <c r="AA11" s="7" t="s">
        <v>47</v>
      </c>
      <c r="AB11" s="7" t="s">
        <v>47</v>
      </c>
      <c r="AC11" s="7"/>
    </row>
    <row r="12" s="2" customFormat="1" ht="283.5" spans="1:29">
      <c r="A12" s="7">
        <v>5</v>
      </c>
      <c r="B12" s="7" t="s">
        <v>73</v>
      </c>
      <c r="C12" s="7" t="s">
        <v>74</v>
      </c>
      <c r="D12" s="7" t="s">
        <v>75</v>
      </c>
      <c r="E12" s="7"/>
      <c r="F12" s="7" t="s">
        <v>50</v>
      </c>
      <c r="G12" s="7" t="s">
        <v>37</v>
      </c>
      <c r="H12" s="7" t="s">
        <v>65</v>
      </c>
      <c r="I12" s="7" t="s">
        <v>76</v>
      </c>
      <c r="J12" s="7" t="s">
        <v>77</v>
      </c>
      <c r="K12" s="12" t="s">
        <v>78</v>
      </c>
      <c r="L12" s="12" t="s">
        <v>79</v>
      </c>
      <c r="M12" s="12" t="s">
        <v>80</v>
      </c>
      <c r="N12" s="7"/>
      <c r="O12" s="7"/>
      <c r="P12" s="7">
        <f t="shared" si="2"/>
        <v>151</v>
      </c>
      <c r="Q12" s="7">
        <v>0</v>
      </c>
      <c r="R12" s="7">
        <v>0</v>
      </c>
      <c r="S12" s="7">
        <v>5</v>
      </c>
      <c r="T12" s="7">
        <v>145</v>
      </c>
      <c r="U12" s="7">
        <v>1</v>
      </c>
      <c r="V12" s="7">
        <v>1251</v>
      </c>
      <c r="W12" s="7">
        <v>3842</v>
      </c>
      <c r="X12" s="7">
        <v>1</v>
      </c>
      <c r="Y12" s="7">
        <v>26</v>
      </c>
      <c r="Z12" s="7">
        <v>85</v>
      </c>
      <c r="AA12" s="7" t="s">
        <v>47</v>
      </c>
      <c r="AB12" s="7" t="s">
        <v>81</v>
      </c>
      <c r="AC12" s="7" t="s">
        <v>82</v>
      </c>
    </row>
    <row r="13" s="2" customFormat="1" ht="94.5" spans="1:29">
      <c r="A13" s="7">
        <v>6</v>
      </c>
      <c r="B13" s="7" t="s">
        <v>73</v>
      </c>
      <c r="C13" s="7" t="s">
        <v>83</v>
      </c>
      <c r="D13" s="7" t="s">
        <v>84</v>
      </c>
      <c r="E13" s="7"/>
      <c r="F13" s="7" t="s">
        <v>50</v>
      </c>
      <c r="G13" s="7" t="s">
        <v>37</v>
      </c>
      <c r="H13" s="7" t="s">
        <v>85</v>
      </c>
      <c r="I13" s="7" t="s">
        <v>86</v>
      </c>
      <c r="J13" s="7" t="s">
        <v>87</v>
      </c>
      <c r="K13" s="12" t="s">
        <v>88</v>
      </c>
      <c r="L13" s="12" t="s">
        <v>89</v>
      </c>
      <c r="M13" s="12" t="s">
        <v>90</v>
      </c>
      <c r="N13" s="7" t="s">
        <v>91</v>
      </c>
      <c r="O13" s="7" t="s">
        <v>92</v>
      </c>
      <c r="P13" s="7">
        <f t="shared" si="2"/>
        <v>22.9</v>
      </c>
      <c r="Q13" s="7">
        <v>22.4</v>
      </c>
      <c r="R13" s="7">
        <v>0</v>
      </c>
      <c r="S13" s="7">
        <v>0</v>
      </c>
      <c r="T13" s="7">
        <v>0</v>
      </c>
      <c r="U13" s="7">
        <v>0.5</v>
      </c>
      <c r="V13" s="7">
        <v>450</v>
      </c>
      <c r="W13" s="7">
        <v>2200</v>
      </c>
      <c r="X13" s="7">
        <v>0</v>
      </c>
      <c r="Y13" s="7">
        <v>30</v>
      </c>
      <c r="Z13" s="7">
        <v>128</v>
      </c>
      <c r="AA13" s="7" t="s">
        <v>47</v>
      </c>
      <c r="AB13" s="7" t="s">
        <v>81</v>
      </c>
      <c r="AC13" s="7"/>
    </row>
    <row r="14" s="2" customFormat="1" ht="78.75" spans="1:29">
      <c r="A14" s="7">
        <v>7</v>
      </c>
      <c r="B14" s="7" t="s">
        <v>73</v>
      </c>
      <c r="C14" s="7" t="s">
        <v>93</v>
      </c>
      <c r="D14" s="7" t="s">
        <v>94</v>
      </c>
      <c r="E14" s="7"/>
      <c r="F14" s="7" t="s">
        <v>50</v>
      </c>
      <c r="G14" s="7" t="s">
        <v>37</v>
      </c>
      <c r="H14" s="7" t="s">
        <v>95</v>
      </c>
      <c r="I14" s="7" t="s">
        <v>96</v>
      </c>
      <c r="J14" s="7" t="s">
        <v>97</v>
      </c>
      <c r="K14" s="12" t="s">
        <v>98</v>
      </c>
      <c r="L14" s="12" t="s">
        <v>99</v>
      </c>
      <c r="M14" s="12" t="s">
        <v>100</v>
      </c>
      <c r="N14" s="7" t="s">
        <v>101</v>
      </c>
      <c r="O14" s="7" t="s">
        <v>102</v>
      </c>
      <c r="P14" s="7">
        <f t="shared" si="2"/>
        <v>9.2</v>
      </c>
      <c r="Q14" s="7">
        <v>9</v>
      </c>
      <c r="R14" s="7">
        <v>0</v>
      </c>
      <c r="S14" s="7">
        <v>0</v>
      </c>
      <c r="T14" s="7">
        <v>0</v>
      </c>
      <c r="U14" s="7">
        <v>0.2</v>
      </c>
      <c r="V14" s="7">
        <v>58</v>
      </c>
      <c r="W14" s="7">
        <v>214</v>
      </c>
      <c r="X14" s="7">
        <v>1</v>
      </c>
      <c r="Y14" s="7">
        <v>12</v>
      </c>
      <c r="Z14" s="7">
        <v>42</v>
      </c>
      <c r="AA14" s="7" t="s">
        <v>47</v>
      </c>
      <c r="AB14" s="7" t="s">
        <v>81</v>
      </c>
      <c r="AC14" s="7"/>
    </row>
    <row r="15" s="2" customFormat="1" ht="78.75" spans="1:29">
      <c r="A15" s="7">
        <v>8</v>
      </c>
      <c r="B15" s="7" t="s">
        <v>73</v>
      </c>
      <c r="C15" s="7" t="s">
        <v>103</v>
      </c>
      <c r="D15" s="7" t="s">
        <v>104</v>
      </c>
      <c r="E15" s="7"/>
      <c r="F15" s="7" t="s">
        <v>105</v>
      </c>
      <c r="G15" s="7" t="s">
        <v>37</v>
      </c>
      <c r="H15" s="7" t="s">
        <v>106</v>
      </c>
      <c r="I15" s="7" t="s">
        <v>107</v>
      </c>
      <c r="J15" s="7" t="s">
        <v>108</v>
      </c>
      <c r="K15" s="12" t="s">
        <v>109</v>
      </c>
      <c r="L15" s="12" t="s">
        <v>110</v>
      </c>
      <c r="M15" s="12" t="s">
        <v>111</v>
      </c>
      <c r="N15" s="7" t="s">
        <v>112</v>
      </c>
      <c r="O15" s="7"/>
      <c r="P15" s="7">
        <f t="shared" si="2"/>
        <v>3.5</v>
      </c>
      <c r="Q15" s="7">
        <v>0</v>
      </c>
      <c r="R15" s="7">
        <v>0</v>
      </c>
      <c r="S15" s="7">
        <v>3.3</v>
      </c>
      <c r="T15" s="7">
        <v>0</v>
      </c>
      <c r="U15" s="7">
        <v>0.2</v>
      </c>
      <c r="V15" s="7">
        <v>250</v>
      </c>
      <c r="W15" s="7">
        <v>380</v>
      </c>
      <c r="X15" s="7">
        <v>0</v>
      </c>
      <c r="Y15" s="7">
        <v>1</v>
      </c>
      <c r="Z15" s="7">
        <v>3</v>
      </c>
      <c r="AA15" s="7" t="s">
        <v>47</v>
      </c>
      <c r="AB15" s="7" t="s">
        <v>81</v>
      </c>
      <c r="AC15" s="7"/>
    </row>
    <row r="16" s="2" customFormat="1" ht="189" spans="1:29">
      <c r="A16" s="7">
        <v>9</v>
      </c>
      <c r="B16" s="7" t="s">
        <v>113</v>
      </c>
      <c r="C16" s="7" t="s">
        <v>114</v>
      </c>
      <c r="D16" s="7" t="s">
        <v>115</v>
      </c>
      <c r="E16" s="7"/>
      <c r="F16" s="7" t="s">
        <v>50</v>
      </c>
      <c r="G16" s="7" t="s">
        <v>37</v>
      </c>
      <c r="H16" s="7" t="s">
        <v>51</v>
      </c>
      <c r="I16" s="7" t="s">
        <v>116</v>
      </c>
      <c r="J16" s="7" t="s">
        <v>117</v>
      </c>
      <c r="K16" s="12" t="s">
        <v>118</v>
      </c>
      <c r="L16" s="12" t="s">
        <v>119</v>
      </c>
      <c r="M16" s="12" t="s">
        <v>120</v>
      </c>
      <c r="N16" s="7"/>
      <c r="O16" s="7"/>
      <c r="P16" s="7">
        <f t="shared" si="2"/>
        <v>150.7</v>
      </c>
      <c r="Q16" s="7">
        <v>0</v>
      </c>
      <c r="R16" s="7">
        <v>0</v>
      </c>
      <c r="S16" s="7">
        <v>5</v>
      </c>
      <c r="T16" s="7">
        <v>145</v>
      </c>
      <c r="U16" s="7">
        <v>0.7</v>
      </c>
      <c r="V16" s="7">
        <v>468</v>
      </c>
      <c r="W16" s="7">
        <v>1482</v>
      </c>
      <c r="X16" s="7">
        <v>1</v>
      </c>
      <c r="Y16" s="7">
        <v>63</v>
      </c>
      <c r="Z16" s="7">
        <v>191</v>
      </c>
      <c r="AA16" s="7" t="s">
        <v>47</v>
      </c>
      <c r="AB16" s="7" t="s">
        <v>121</v>
      </c>
      <c r="AC16" s="7" t="s">
        <v>82</v>
      </c>
    </row>
    <row r="17" s="2" customFormat="1" ht="63" spans="1:29">
      <c r="A17" s="7">
        <v>10</v>
      </c>
      <c r="B17" s="7" t="s">
        <v>113</v>
      </c>
      <c r="C17" s="7" t="s">
        <v>122</v>
      </c>
      <c r="D17" s="7" t="s">
        <v>123</v>
      </c>
      <c r="E17" s="7"/>
      <c r="F17" s="7" t="s">
        <v>50</v>
      </c>
      <c r="G17" s="7" t="s">
        <v>37</v>
      </c>
      <c r="H17" s="7" t="s">
        <v>124</v>
      </c>
      <c r="I17" s="7" t="s">
        <v>52</v>
      </c>
      <c r="J17" s="7" t="s">
        <v>125</v>
      </c>
      <c r="K17" s="12" t="s">
        <v>126</v>
      </c>
      <c r="L17" s="12" t="s">
        <v>127</v>
      </c>
      <c r="M17" s="12" t="s">
        <v>128</v>
      </c>
      <c r="N17" s="7" t="s">
        <v>129</v>
      </c>
      <c r="O17" s="7" t="s">
        <v>130</v>
      </c>
      <c r="P17" s="7">
        <f t="shared" si="2"/>
        <v>9.5</v>
      </c>
      <c r="Q17" s="7">
        <v>9.3</v>
      </c>
      <c r="R17" s="7">
        <v>0</v>
      </c>
      <c r="S17" s="7">
        <v>0</v>
      </c>
      <c r="T17" s="7">
        <v>0</v>
      </c>
      <c r="U17" s="7">
        <v>0.2</v>
      </c>
      <c r="V17" s="7">
        <v>32</v>
      </c>
      <c r="W17" s="7">
        <v>165</v>
      </c>
      <c r="X17" s="7">
        <v>0</v>
      </c>
      <c r="Y17" s="7">
        <v>15</v>
      </c>
      <c r="Z17" s="7">
        <v>57</v>
      </c>
      <c r="AA17" s="7" t="s">
        <v>47</v>
      </c>
      <c r="AB17" s="7" t="s">
        <v>121</v>
      </c>
      <c r="AC17" s="7"/>
    </row>
    <row r="18" s="2" customFormat="1" ht="94.5" spans="1:29">
      <c r="A18" s="7">
        <v>11</v>
      </c>
      <c r="B18" s="7" t="s">
        <v>113</v>
      </c>
      <c r="C18" s="7" t="s">
        <v>131</v>
      </c>
      <c r="D18" s="7" t="s">
        <v>132</v>
      </c>
      <c r="E18" s="7"/>
      <c r="F18" s="7" t="s">
        <v>50</v>
      </c>
      <c r="G18" s="7" t="s">
        <v>37</v>
      </c>
      <c r="H18" s="7" t="s">
        <v>51</v>
      </c>
      <c r="I18" s="7" t="s">
        <v>57</v>
      </c>
      <c r="J18" s="7" t="s">
        <v>133</v>
      </c>
      <c r="K18" s="12" t="s">
        <v>134</v>
      </c>
      <c r="L18" s="12" t="s">
        <v>135</v>
      </c>
      <c r="M18" s="12" t="s">
        <v>136</v>
      </c>
      <c r="N18" s="7" t="s">
        <v>137</v>
      </c>
      <c r="O18" s="7" t="s">
        <v>138</v>
      </c>
      <c r="P18" s="7">
        <f t="shared" si="2"/>
        <v>39.62</v>
      </c>
      <c r="Q18" s="7">
        <v>39.12</v>
      </c>
      <c r="R18" s="7">
        <v>0</v>
      </c>
      <c r="S18" s="7">
        <v>0</v>
      </c>
      <c r="T18" s="7">
        <v>0</v>
      </c>
      <c r="U18" s="7">
        <v>0.5</v>
      </c>
      <c r="V18" s="7">
        <v>20</v>
      </c>
      <c r="W18" s="7">
        <v>55</v>
      </c>
      <c r="X18" s="7">
        <v>1</v>
      </c>
      <c r="Y18" s="7">
        <v>10</v>
      </c>
      <c r="Z18" s="7">
        <v>32</v>
      </c>
      <c r="AA18" s="7" t="s">
        <v>47</v>
      </c>
      <c r="AB18" s="7" t="s">
        <v>121</v>
      </c>
      <c r="AC18" s="7"/>
    </row>
    <row r="19" s="2" customFormat="1" ht="63" spans="1:29">
      <c r="A19" s="7">
        <v>12</v>
      </c>
      <c r="B19" s="7" t="s">
        <v>113</v>
      </c>
      <c r="C19" s="7" t="s">
        <v>114</v>
      </c>
      <c r="D19" s="7" t="s">
        <v>139</v>
      </c>
      <c r="E19" s="7"/>
      <c r="F19" s="7" t="s">
        <v>50</v>
      </c>
      <c r="G19" s="7" t="s">
        <v>37</v>
      </c>
      <c r="H19" s="7" t="s">
        <v>51</v>
      </c>
      <c r="I19" s="7" t="s">
        <v>52</v>
      </c>
      <c r="J19" s="7" t="s">
        <v>108</v>
      </c>
      <c r="K19" s="12" t="s">
        <v>140</v>
      </c>
      <c r="L19" s="12" t="s">
        <v>141</v>
      </c>
      <c r="M19" s="12" t="s">
        <v>142</v>
      </c>
      <c r="N19" s="7" t="s">
        <v>129</v>
      </c>
      <c r="O19" s="7" t="s">
        <v>130</v>
      </c>
      <c r="P19" s="7">
        <f t="shared" si="2"/>
        <v>7.68</v>
      </c>
      <c r="Q19" s="7">
        <v>0</v>
      </c>
      <c r="R19" s="7">
        <v>0</v>
      </c>
      <c r="S19" s="7">
        <v>7.48</v>
      </c>
      <c r="T19" s="7">
        <v>0</v>
      </c>
      <c r="U19" s="7">
        <v>0.2</v>
      </c>
      <c r="V19" s="7">
        <v>20</v>
      </c>
      <c r="W19" s="7">
        <v>100</v>
      </c>
      <c r="X19" s="7">
        <v>1</v>
      </c>
      <c r="Y19" s="7">
        <v>21</v>
      </c>
      <c r="Z19" s="7">
        <v>73</v>
      </c>
      <c r="AA19" s="7" t="s">
        <v>47</v>
      </c>
      <c r="AB19" s="7" t="s">
        <v>121</v>
      </c>
      <c r="AC19" s="7"/>
    </row>
    <row r="20" s="2" customFormat="1" ht="94.5" spans="1:29">
      <c r="A20" s="7">
        <v>13</v>
      </c>
      <c r="B20" s="7" t="s">
        <v>143</v>
      </c>
      <c r="C20" s="7" t="s">
        <v>144</v>
      </c>
      <c r="D20" s="7" t="s">
        <v>145</v>
      </c>
      <c r="E20" s="7"/>
      <c r="F20" s="7" t="s">
        <v>50</v>
      </c>
      <c r="G20" s="7" t="s">
        <v>37</v>
      </c>
      <c r="H20" s="7" t="s">
        <v>124</v>
      </c>
      <c r="I20" s="7" t="s">
        <v>52</v>
      </c>
      <c r="J20" s="7" t="s">
        <v>144</v>
      </c>
      <c r="K20" s="12" t="s">
        <v>146</v>
      </c>
      <c r="L20" s="12" t="s">
        <v>147</v>
      </c>
      <c r="M20" s="12" t="s">
        <v>148</v>
      </c>
      <c r="N20" s="7" t="s">
        <v>149</v>
      </c>
      <c r="O20" s="7" t="s">
        <v>150</v>
      </c>
      <c r="P20" s="7">
        <f t="shared" si="2"/>
        <v>124.5</v>
      </c>
      <c r="Q20" s="7">
        <v>124</v>
      </c>
      <c r="R20" s="7">
        <v>0</v>
      </c>
      <c r="S20" s="7">
        <v>0</v>
      </c>
      <c r="T20" s="7">
        <v>0</v>
      </c>
      <c r="U20" s="7">
        <v>0.5</v>
      </c>
      <c r="V20" s="7" t="s">
        <v>151</v>
      </c>
      <c r="W20" s="7" t="s">
        <v>152</v>
      </c>
      <c r="X20" s="7" t="s">
        <v>153</v>
      </c>
      <c r="Y20" s="7" t="s">
        <v>154</v>
      </c>
      <c r="Z20" s="7" t="s">
        <v>155</v>
      </c>
      <c r="AA20" s="7" t="s">
        <v>47</v>
      </c>
      <c r="AB20" s="7" t="s">
        <v>156</v>
      </c>
      <c r="AC20" s="7"/>
    </row>
    <row r="21" s="2" customFormat="1" ht="94.5" spans="1:29">
      <c r="A21" s="7">
        <v>14</v>
      </c>
      <c r="B21" s="7" t="s">
        <v>143</v>
      </c>
      <c r="C21" s="7" t="s">
        <v>144</v>
      </c>
      <c r="D21" s="7" t="s">
        <v>157</v>
      </c>
      <c r="E21" s="7"/>
      <c r="F21" s="7" t="s">
        <v>50</v>
      </c>
      <c r="G21" s="7" t="s">
        <v>37</v>
      </c>
      <c r="H21" s="7" t="s">
        <v>95</v>
      </c>
      <c r="I21" s="7" t="s">
        <v>96</v>
      </c>
      <c r="J21" s="7" t="s">
        <v>144</v>
      </c>
      <c r="K21" s="12" t="s">
        <v>158</v>
      </c>
      <c r="L21" s="12" t="s">
        <v>159</v>
      </c>
      <c r="M21" s="12" t="s">
        <v>160</v>
      </c>
      <c r="N21" s="7" t="s">
        <v>161</v>
      </c>
      <c r="O21" s="7" t="s">
        <v>162</v>
      </c>
      <c r="P21" s="7">
        <f t="shared" si="2"/>
        <v>12.52</v>
      </c>
      <c r="Q21" s="7">
        <v>12.22</v>
      </c>
      <c r="R21" s="7">
        <v>0</v>
      </c>
      <c r="S21" s="7">
        <v>0</v>
      </c>
      <c r="T21" s="7">
        <v>0</v>
      </c>
      <c r="U21" s="7">
        <v>0.3</v>
      </c>
      <c r="V21" s="7" t="s">
        <v>163</v>
      </c>
      <c r="W21" s="7" t="s">
        <v>164</v>
      </c>
      <c r="X21" s="7" t="s">
        <v>153</v>
      </c>
      <c r="Y21" s="7" t="s">
        <v>165</v>
      </c>
      <c r="Z21" s="7" t="s">
        <v>166</v>
      </c>
      <c r="AA21" s="7" t="s">
        <v>47</v>
      </c>
      <c r="AB21" s="7" t="s">
        <v>156</v>
      </c>
      <c r="AC21" s="7"/>
    </row>
    <row r="22" s="2" customFormat="1" ht="409" customHeight="1" spans="1:29">
      <c r="A22" s="7">
        <v>15</v>
      </c>
      <c r="B22" s="7" t="s">
        <v>167</v>
      </c>
      <c r="C22" s="7" t="s">
        <v>168</v>
      </c>
      <c r="D22" s="7" t="s">
        <v>169</v>
      </c>
      <c r="E22" s="7"/>
      <c r="F22" s="7" t="s">
        <v>50</v>
      </c>
      <c r="G22" s="7" t="s">
        <v>37</v>
      </c>
      <c r="H22" s="7" t="s">
        <v>51</v>
      </c>
      <c r="I22" s="7" t="s">
        <v>57</v>
      </c>
      <c r="J22" s="7" t="s">
        <v>170</v>
      </c>
      <c r="K22" s="12" t="s">
        <v>171</v>
      </c>
      <c r="L22" s="12" t="s">
        <v>172</v>
      </c>
      <c r="M22" s="12" t="s">
        <v>173</v>
      </c>
      <c r="N22" s="7"/>
      <c r="O22" s="7"/>
      <c r="P22" s="7">
        <f t="shared" si="2"/>
        <v>150.8</v>
      </c>
      <c r="Q22" s="7">
        <v>0</v>
      </c>
      <c r="R22" s="7">
        <v>0</v>
      </c>
      <c r="S22" s="7">
        <v>5</v>
      </c>
      <c r="T22" s="7">
        <v>145</v>
      </c>
      <c r="U22" s="7">
        <v>0.8</v>
      </c>
      <c r="V22" s="7">
        <v>179</v>
      </c>
      <c r="W22" s="7">
        <v>606</v>
      </c>
      <c r="X22" s="7">
        <v>1</v>
      </c>
      <c r="Y22" s="7">
        <v>34</v>
      </c>
      <c r="Z22" s="7">
        <v>110</v>
      </c>
      <c r="AA22" s="7" t="s">
        <v>47</v>
      </c>
      <c r="AB22" s="7" t="s">
        <v>174</v>
      </c>
      <c r="AC22" s="7" t="s">
        <v>82</v>
      </c>
    </row>
    <row r="23" s="2" customFormat="1" ht="110.25" spans="1:29">
      <c r="A23" s="7">
        <v>16</v>
      </c>
      <c r="B23" s="7" t="s">
        <v>175</v>
      </c>
      <c r="C23" s="7" t="s">
        <v>176</v>
      </c>
      <c r="D23" s="7" t="s">
        <v>177</v>
      </c>
      <c r="E23" s="7"/>
      <c r="F23" s="7" t="s">
        <v>50</v>
      </c>
      <c r="G23" s="7" t="s">
        <v>37</v>
      </c>
      <c r="H23" s="7" t="s">
        <v>65</v>
      </c>
      <c r="I23" s="7" t="s">
        <v>76</v>
      </c>
      <c r="J23" s="7" t="s">
        <v>178</v>
      </c>
      <c r="K23" s="12" t="s">
        <v>179</v>
      </c>
      <c r="L23" s="12" t="s">
        <v>180</v>
      </c>
      <c r="M23" s="12" t="s">
        <v>181</v>
      </c>
      <c r="N23" s="7"/>
      <c r="O23" s="7"/>
      <c r="P23" s="7">
        <f t="shared" si="2"/>
        <v>150.6</v>
      </c>
      <c r="Q23" s="7">
        <v>0</v>
      </c>
      <c r="R23" s="7">
        <v>0</v>
      </c>
      <c r="S23" s="7">
        <v>5</v>
      </c>
      <c r="T23" s="7">
        <v>145</v>
      </c>
      <c r="U23" s="7">
        <v>0.6</v>
      </c>
      <c r="V23" s="7">
        <v>473</v>
      </c>
      <c r="W23" s="7">
        <v>11537</v>
      </c>
      <c r="X23" s="7"/>
      <c r="Y23" s="7">
        <v>12</v>
      </c>
      <c r="Z23" s="7">
        <v>39</v>
      </c>
      <c r="AA23" s="7" t="s">
        <v>47</v>
      </c>
      <c r="AB23" s="7" t="s">
        <v>182</v>
      </c>
      <c r="AC23" s="7" t="s">
        <v>82</v>
      </c>
    </row>
    <row r="24" s="2" customFormat="1" ht="78.75" spans="1:29">
      <c r="A24" s="7">
        <v>17</v>
      </c>
      <c r="B24" s="7" t="s">
        <v>175</v>
      </c>
      <c r="C24" s="7" t="s">
        <v>183</v>
      </c>
      <c r="D24" s="7" t="s">
        <v>184</v>
      </c>
      <c r="E24" s="7"/>
      <c r="F24" s="7" t="s">
        <v>50</v>
      </c>
      <c r="G24" s="7" t="s">
        <v>37</v>
      </c>
      <c r="H24" s="7" t="s">
        <v>51</v>
      </c>
      <c r="I24" s="7" t="s">
        <v>52</v>
      </c>
      <c r="J24" s="7" t="s">
        <v>185</v>
      </c>
      <c r="K24" s="12" t="s">
        <v>186</v>
      </c>
      <c r="L24" s="12" t="s">
        <v>187</v>
      </c>
      <c r="M24" s="12" t="s">
        <v>188</v>
      </c>
      <c r="N24" s="7"/>
      <c r="O24" s="7"/>
      <c r="P24" s="7">
        <f t="shared" si="2"/>
        <v>150.75</v>
      </c>
      <c r="Q24" s="7">
        <v>0</v>
      </c>
      <c r="R24" s="7">
        <v>0</v>
      </c>
      <c r="S24" s="7">
        <v>5</v>
      </c>
      <c r="T24" s="7">
        <v>145</v>
      </c>
      <c r="U24" s="7">
        <v>0.75</v>
      </c>
      <c r="V24" s="7">
        <v>301</v>
      </c>
      <c r="W24" s="7">
        <v>1084</v>
      </c>
      <c r="X24" s="7">
        <v>1</v>
      </c>
      <c r="Y24" s="7">
        <v>48</v>
      </c>
      <c r="Z24" s="7">
        <v>173</v>
      </c>
      <c r="AA24" s="7" t="s">
        <v>47</v>
      </c>
      <c r="AB24" s="7" t="s">
        <v>182</v>
      </c>
      <c r="AC24" s="7" t="s">
        <v>82</v>
      </c>
    </row>
    <row r="25" s="2" customFormat="1" ht="63" spans="1:29">
      <c r="A25" s="7">
        <v>18</v>
      </c>
      <c r="B25" s="7" t="s">
        <v>189</v>
      </c>
      <c r="C25" s="7" t="s">
        <v>190</v>
      </c>
      <c r="D25" s="7" t="s">
        <v>191</v>
      </c>
      <c r="E25" s="7"/>
      <c r="F25" s="7" t="s">
        <v>50</v>
      </c>
      <c r="G25" s="7" t="s">
        <v>37</v>
      </c>
      <c r="H25" s="7" t="s">
        <v>106</v>
      </c>
      <c r="I25" s="7" t="s">
        <v>107</v>
      </c>
      <c r="J25" s="7" t="s">
        <v>192</v>
      </c>
      <c r="K25" s="12" t="s">
        <v>193</v>
      </c>
      <c r="L25" s="12" t="s">
        <v>194</v>
      </c>
      <c r="M25" s="12" t="s">
        <v>55</v>
      </c>
      <c r="N25" s="7" t="s">
        <v>195</v>
      </c>
      <c r="O25" s="7" t="s">
        <v>196</v>
      </c>
      <c r="P25" s="7">
        <f t="shared" si="2"/>
        <v>20.4</v>
      </c>
      <c r="Q25" s="7">
        <v>20</v>
      </c>
      <c r="R25" s="7">
        <v>0</v>
      </c>
      <c r="S25" s="7">
        <v>0</v>
      </c>
      <c r="T25" s="7">
        <v>0</v>
      </c>
      <c r="U25" s="7">
        <v>0.4</v>
      </c>
      <c r="V25" s="7">
        <v>185</v>
      </c>
      <c r="W25" s="7">
        <v>567</v>
      </c>
      <c r="X25" s="7"/>
      <c r="Y25" s="7">
        <v>59</v>
      </c>
      <c r="Z25" s="7">
        <v>179</v>
      </c>
      <c r="AA25" s="7" t="s">
        <v>197</v>
      </c>
      <c r="AB25" s="7" t="s">
        <v>198</v>
      </c>
      <c r="AC25" s="7"/>
    </row>
    <row r="26" s="2" customFormat="1" ht="63" spans="1:29">
      <c r="A26" s="7">
        <v>19</v>
      </c>
      <c r="B26" s="7" t="s">
        <v>189</v>
      </c>
      <c r="C26" s="7" t="s">
        <v>199</v>
      </c>
      <c r="D26" s="7" t="s">
        <v>200</v>
      </c>
      <c r="E26" s="7"/>
      <c r="F26" s="7" t="s">
        <v>50</v>
      </c>
      <c r="G26" s="7" t="s">
        <v>37</v>
      </c>
      <c r="H26" s="7" t="s">
        <v>201</v>
      </c>
      <c r="I26" s="7" t="s">
        <v>202</v>
      </c>
      <c r="J26" s="7" t="s">
        <v>199</v>
      </c>
      <c r="K26" s="12" t="s">
        <v>203</v>
      </c>
      <c r="L26" s="12" t="s">
        <v>204</v>
      </c>
      <c r="M26" s="12" t="s">
        <v>205</v>
      </c>
      <c r="N26" s="7" t="s">
        <v>206</v>
      </c>
      <c r="O26" s="7" t="s">
        <v>207</v>
      </c>
      <c r="P26" s="7">
        <f t="shared" si="2"/>
        <v>36</v>
      </c>
      <c r="Q26" s="7">
        <v>0</v>
      </c>
      <c r="R26" s="7">
        <v>0</v>
      </c>
      <c r="S26" s="7">
        <v>12</v>
      </c>
      <c r="T26" s="7">
        <v>0</v>
      </c>
      <c r="U26" s="7">
        <v>24</v>
      </c>
      <c r="V26" s="7">
        <v>417</v>
      </c>
      <c r="W26" s="7">
        <v>1398</v>
      </c>
      <c r="X26" s="7">
        <v>1</v>
      </c>
      <c r="Y26" s="7">
        <v>76</v>
      </c>
      <c r="Z26" s="7">
        <v>223</v>
      </c>
      <c r="AA26" s="7" t="s">
        <v>47</v>
      </c>
      <c r="AB26" s="7" t="s">
        <v>198</v>
      </c>
      <c r="AC26" s="7"/>
    </row>
    <row r="27" s="2" customFormat="1" ht="204.75" spans="1:29">
      <c r="A27" s="7">
        <v>20</v>
      </c>
      <c r="B27" s="7" t="s">
        <v>175</v>
      </c>
      <c r="C27" s="7" t="s">
        <v>208</v>
      </c>
      <c r="D27" s="7" t="s">
        <v>209</v>
      </c>
      <c r="E27" s="7"/>
      <c r="F27" s="7" t="s">
        <v>50</v>
      </c>
      <c r="G27" s="7" t="s">
        <v>37</v>
      </c>
      <c r="H27" s="7" t="s">
        <v>124</v>
      </c>
      <c r="I27" s="7" t="s">
        <v>210</v>
      </c>
      <c r="J27" s="7" t="s">
        <v>125</v>
      </c>
      <c r="K27" s="12" t="s">
        <v>211</v>
      </c>
      <c r="L27" s="12" t="s">
        <v>212</v>
      </c>
      <c r="M27" s="12" t="s">
        <v>213</v>
      </c>
      <c r="N27" s="7" t="s">
        <v>214</v>
      </c>
      <c r="O27" s="7" t="s">
        <v>215</v>
      </c>
      <c r="P27" s="7">
        <f t="shared" si="2"/>
        <v>34.8</v>
      </c>
      <c r="Q27" s="7">
        <v>34.3</v>
      </c>
      <c r="R27" s="7">
        <v>0</v>
      </c>
      <c r="S27" s="7">
        <v>0</v>
      </c>
      <c r="T27" s="7">
        <v>0</v>
      </c>
      <c r="U27" s="7">
        <v>0.5</v>
      </c>
      <c r="V27" s="7">
        <v>381</v>
      </c>
      <c r="W27" s="7">
        <v>1385</v>
      </c>
      <c r="X27" s="7">
        <v>0</v>
      </c>
      <c r="Y27" s="7">
        <v>12</v>
      </c>
      <c r="Z27" s="7">
        <v>36</v>
      </c>
      <c r="AA27" s="7" t="s">
        <v>47</v>
      </c>
      <c r="AB27" s="7" t="s">
        <v>182</v>
      </c>
      <c r="AC27" s="7"/>
    </row>
    <row r="28" s="2" customFormat="1" ht="94.5" spans="1:29">
      <c r="A28" s="7">
        <v>21</v>
      </c>
      <c r="B28" s="7" t="s">
        <v>175</v>
      </c>
      <c r="C28" s="7" t="s">
        <v>208</v>
      </c>
      <c r="D28" s="7" t="s">
        <v>216</v>
      </c>
      <c r="E28" s="7"/>
      <c r="F28" s="7" t="s">
        <v>50</v>
      </c>
      <c r="G28" s="7" t="s">
        <v>37</v>
      </c>
      <c r="H28" s="7" t="s">
        <v>124</v>
      </c>
      <c r="I28" s="7"/>
      <c r="J28" s="7" t="s">
        <v>217</v>
      </c>
      <c r="K28" s="12" t="s">
        <v>218</v>
      </c>
      <c r="L28" s="12" t="s">
        <v>219</v>
      </c>
      <c r="M28" s="12" t="s">
        <v>220</v>
      </c>
      <c r="N28" s="7" t="s">
        <v>221</v>
      </c>
      <c r="O28" s="7" t="s">
        <v>221</v>
      </c>
      <c r="P28" s="7">
        <f t="shared" si="2"/>
        <v>16.56</v>
      </c>
      <c r="Q28" s="7">
        <v>15.56</v>
      </c>
      <c r="R28" s="7">
        <v>0</v>
      </c>
      <c r="S28" s="7">
        <v>0</v>
      </c>
      <c r="T28" s="7">
        <v>0</v>
      </c>
      <c r="U28" s="7">
        <v>1</v>
      </c>
      <c r="V28" s="7">
        <v>385</v>
      </c>
      <c r="W28" s="7">
        <v>1385</v>
      </c>
      <c r="X28" s="7">
        <v>0</v>
      </c>
      <c r="Y28" s="7">
        <v>14</v>
      </c>
      <c r="Z28" s="7">
        <v>40</v>
      </c>
      <c r="AA28" s="7" t="s">
        <v>47</v>
      </c>
      <c r="AB28" s="7" t="s">
        <v>182</v>
      </c>
      <c r="AC28" s="7"/>
    </row>
    <row r="29" s="2" customFormat="1" ht="378" spans="1:29">
      <c r="A29" s="7">
        <v>22</v>
      </c>
      <c r="B29" s="7" t="s">
        <v>175</v>
      </c>
      <c r="C29" s="7" t="s">
        <v>222</v>
      </c>
      <c r="D29" s="7" t="s">
        <v>223</v>
      </c>
      <c r="E29" s="7"/>
      <c r="F29" s="7" t="s">
        <v>224</v>
      </c>
      <c r="G29" s="7" t="s">
        <v>37</v>
      </c>
      <c r="H29" s="7" t="s">
        <v>65</v>
      </c>
      <c r="I29" s="7" t="s">
        <v>76</v>
      </c>
      <c r="J29" s="7" t="s">
        <v>108</v>
      </c>
      <c r="K29" s="12" t="s">
        <v>225</v>
      </c>
      <c r="L29" s="12" t="s">
        <v>226</v>
      </c>
      <c r="M29" s="12" t="s">
        <v>227</v>
      </c>
      <c r="N29" s="7" t="s">
        <v>72</v>
      </c>
      <c r="O29" s="7" t="s">
        <v>72</v>
      </c>
      <c r="P29" s="7">
        <f t="shared" si="2"/>
        <v>320.5</v>
      </c>
      <c r="Q29" s="7">
        <v>320</v>
      </c>
      <c r="R29" s="7">
        <v>0</v>
      </c>
      <c r="S29" s="7">
        <v>0</v>
      </c>
      <c r="T29" s="7">
        <v>0</v>
      </c>
      <c r="U29" s="7">
        <v>0.5</v>
      </c>
      <c r="V29" s="7">
        <v>97</v>
      </c>
      <c r="W29" s="7">
        <v>356</v>
      </c>
      <c r="X29" s="7">
        <v>0</v>
      </c>
      <c r="Y29" s="7">
        <v>7</v>
      </c>
      <c r="Z29" s="7">
        <v>32</v>
      </c>
      <c r="AA29" s="7" t="s">
        <v>47</v>
      </c>
      <c r="AB29" s="7" t="s">
        <v>182</v>
      </c>
      <c r="AC29" s="7"/>
    </row>
    <row r="30" s="2" customFormat="1" ht="252" spans="1:29">
      <c r="A30" s="7">
        <v>23</v>
      </c>
      <c r="B30" s="7" t="s">
        <v>175</v>
      </c>
      <c r="C30" s="7" t="s">
        <v>228</v>
      </c>
      <c r="D30" s="7" t="s">
        <v>229</v>
      </c>
      <c r="E30" s="7"/>
      <c r="F30" s="7" t="s">
        <v>50</v>
      </c>
      <c r="G30" s="7" t="s">
        <v>37</v>
      </c>
      <c r="H30" s="7" t="s">
        <v>230</v>
      </c>
      <c r="I30" s="7" t="s">
        <v>96</v>
      </c>
      <c r="J30" s="7" t="s">
        <v>231</v>
      </c>
      <c r="K30" s="12" t="s">
        <v>232</v>
      </c>
      <c r="L30" s="12" t="s">
        <v>233</v>
      </c>
      <c r="M30" s="12" t="s">
        <v>234</v>
      </c>
      <c r="N30" s="7" t="s">
        <v>235</v>
      </c>
      <c r="O30" s="7" t="s">
        <v>236</v>
      </c>
      <c r="P30" s="7">
        <f t="shared" si="2"/>
        <v>15.1</v>
      </c>
      <c r="Q30" s="7">
        <v>14.8</v>
      </c>
      <c r="R30" s="7">
        <v>0</v>
      </c>
      <c r="S30" s="7">
        <v>0</v>
      </c>
      <c r="T30" s="7">
        <v>0</v>
      </c>
      <c r="U30" s="7">
        <v>0.3</v>
      </c>
      <c r="V30" s="7">
        <v>82</v>
      </c>
      <c r="W30" s="7">
        <v>278</v>
      </c>
      <c r="X30" s="7">
        <v>0</v>
      </c>
      <c r="Y30" s="7">
        <v>15</v>
      </c>
      <c r="Z30" s="7">
        <v>63</v>
      </c>
      <c r="AA30" s="7" t="s">
        <v>47</v>
      </c>
      <c r="AB30" s="7" t="s">
        <v>182</v>
      </c>
      <c r="AC30" s="7"/>
    </row>
    <row r="31" s="2" customFormat="1" ht="78.75" spans="1:29">
      <c r="A31" s="7">
        <v>24</v>
      </c>
      <c r="B31" s="7" t="s">
        <v>167</v>
      </c>
      <c r="C31" s="7" t="s">
        <v>237</v>
      </c>
      <c r="D31" s="7" t="s">
        <v>238</v>
      </c>
      <c r="E31" s="7"/>
      <c r="F31" s="7" t="s">
        <v>50</v>
      </c>
      <c r="G31" s="7" t="s">
        <v>37</v>
      </c>
      <c r="H31" s="7" t="s">
        <v>51</v>
      </c>
      <c r="I31" s="7" t="s">
        <v>116</v>
      </c>
      <c r="J31" s="7" t="s">
        <v>125</v>
      </c>
      <c r="K31" s="12" t="s">
        <v>239</v>
      </c>
      <c r="L31" s="12" t="s">
        <v>240</v>
      </c>
      <c r="M31" s="12" t="s">
        <v>241</v>
      </c>
      <c r="N31" s="7"/>
      <c r="O31" s="7"/>
      <c r="P31" s="7">
        <f t="shared" si="2"/>
        <v>80.3</v>
      </c>
      <c r="Q31" s="7">
        <v>0</v>
      </c>
      <c r="R31" s="7">
        <v>0</v>
      </c>
      <c r="S31" s="7">
        <v>80</v>
      </c>
      <c r="T31" s="7">
        <v>0</v>
      </c>
      <c r="U31" s="7">
        <v>0.3</v>
      </c>
      <c r="V31" s="7">
        <v>345</v>
      </c>
      <c r="W31" s="7">
        <v>1154</v>
      </c>
      <c r="X31" s="7">
        <v>1</v>
      </c>
      <c r="Y31" s="7">
        <v>80</v>
      </c>
      <c r="Z31" s="7">
        <v>305</v>
      </c>
      <c r="AA31" s="7" t="s">
        <v>242</v>
      </c>
      <c r="AB31" s="7" t="s">
        <v>174</v>
      </c>
      <c r="AC31" s="7"/>
    </row>
    <row r="32" s="2" customFormat="1" ht="94.5" spans="1:29">
      <c r="A32" s="7">
        <v>25</v>
      </c>
      <c r="B32" s="7" t="s">
        <v>167</v>
      </c>
      <c r="C32" s="7" t="s">
        <v>168</v>
      </c>
      <c r="D32" s="7" t="s">
        <v>243</v>
      </c>
      <c r="E32" s="7"/>
      <c r="F32" s="7" t="s">
        <v>50</v>
      </c>
      <c r="G32" s="7" t="s">
        <v>37</v>
      </c>
      <c r="H32" s="7" t="s">
        <v>230</v>
      </c>
      <c r="I32" s="7" t="s">
        <v>244</v>
      </c>
      <c r="J32" s="7" t="s">
        <v>108</v>
      </c>
      <c r="K32" s="12" t="s">
        <v>245</v>
      </c>
      <c r="L32" s="12" t="s">
        <v>246</v>
      </c>
      <c r="M32" s="12" t="s">
        <v>247</v>
      </c>
      <c r="N32" s="7" t="s">
        <v>248</v>
      </c>
      <c r="O32" s="7" t="s">
        <v>249</v>
      </c>
      <c r="P32" s="7">
        <f t="shared" si="2"/>
        <v>101</v>
      </c>
      <c r="Q32" s="7">
        <v>100</v>
      </c>
      <c r="R32" s="7">
        <v>0</v>
      </c>
      <c r="S32" s="7">
        <v>0</v>
      </c>
      <c r="T32" s="7">
        <v>0</v>
      </c>
      <c r="U32" s="7">
        <v>1</v>
      </c>
      <c r="V32" s="7">
        <v>127</v>
      </c>
      <c r="W32" s="7">
        <v>394</v>
      </c>
      <c r="X32" s="7">
        <v>1</v>
      </c>
      <c r="Y32" s="7">
        <v>21</v>
      </c>
      <c r="Z32" s="7">
        <v>67</v>
      </c>
      <c r="AA32" s="7" t="s">
        <v>250</v>
      </c>
      <c r="AB32" s="7" t="s">
        <v>174</v>
      </c>
      <c r="AC32" s="7"/>
    </row>
    <row r="33" s="2" customFormat="1" ht="94.5" spans="1:29">
      <c r="A33" s="7">
        <v>26</v>
      </c>
      <c r="B33" s="7" t="s">
        <v>167</v>
      </c>
      <c r="C33" s="7" t="s">
        <v>251</v>
      </c>
      <c r="D33" s="7" t="s">
        <v>252</v>
      </c>
      <c r="E33" s="7"/>
      <c r="F33" s="7" t="s">
        <v>50</v>
      </c>
      <c r="G33" s="7" t="s">
        <v>37</v>
      </c>
      <c r="H33" s="7" t="s">
        <v>230</v>
      </c>
      <c r="I33" s="7" t="s">
        <v>96</v>
      </c>
      <c r="J33" s="7" t="s">
        <v>185</v>
      </c>
      <c r="K33" s="12" t="s">
        <v>253</v>
      </c>
      <c r="L33" s="12" t="s">
        <v>254</v>
      </c>
      <c r="M33" s="12" t="s">
        <v>255</v>
      </c>
      <c r="N33" s="7" t="s">
        <v>256</v>
      </c>
      <c r="O33" s="7" t="s">
        <v>257</v>
      </c>
      <c r="P33" s="7">
        <f t="shared" si="2"/>
        <v>16</v>
      </c>
      <c r="Q33" s="7">
        <v>15.9</v>
      </c>
      <c r="R33" s="7">
        <v>0</v>
      </c>
      <c r="S33" s="7">
        <v>0</v>
      </c>
      <c r="T33" s="7">
        <v>0</v>
      </c>
      <c r="U33" s="7">
        <v>0.1</v>
      </c>
      <c r="V33" s="7">
        <v>145</v>
      </c>
      <c r="W33" s="7">
        <v>573</v>
      </c>
      <c r="X33" s="7">
        <v>0</v>
      </c>
      <c r="Y33" s="7">
        <v>15</v>
      </c>
      <c r="Z33" s="7">
        <v>53</v>
      </c>
      <c r="AA33" s="7" t="s">
        <v>47</v>
      </c>
      <c r="AB33" s="7" t="s">
        <v>174</v>
      </c>
      <c r="AC33" s="7"/>
    </row>
    <row r="34" s="2" customFormat="1" ht="110.25" spans="1:29">
      <c r="A34" s="7">
        <v>27</v>
      </c>
      <c r="B34" s="7" t="s">
        <v>167</v>
      </c>
      <c r="C34" s="7" t="s">
        <v>258</v>
      </c>
      <c r="D34" s="7" t="s">
        <v>259</v>
      </c>
      <c r="E34" s="7"/>
      <c r="F34" s="7" t="s">
        <v>50</v>
      </c>
      <c r="G34" s="7" t="s">
        <v>37</v>
      </c>
      <c r="H34" s="7" t="s">
        <v>51</v>
      </c>
      <c r="I34" s="7" t="s">
        <v>116</v>
      </c>
      <c r="J34" s="7" t="s">
        <v>108</v>
      </c>
      <c r="K34" s="12" t="s">
        <v>260</v>
      </c>
      <c r="L34" s="12" t="s">
        <v>261</v>
      </c>
      <c r="M34" s="12" t="s">
        <v>262</v>
      </c>
      <c r="N34" s="7" t="s">
        <v>263</v>
      </c>
      <c r="O34" s="7" t="s">
        <v>264</v>
      </c>
      <c r="P34" s="7">
        <f t="shared" si="2"/>
        <v>101</v>
      </c>
      <c r="Q34" s="7">
        <v>0</v>
      </c>
      <c r="R34" s="7">
        <v>100</v>
      </c>
      <c r="S34" s="7">
        <v>0</v>
      </c>
      <c r="T34" s="7">
        <v>0</v>
      </c>
      <c r="U34" s="7">
        <v>1</v>
      </c>
      <c r="V34" s="7">
        <v>345</v>
      </c>
      <c r="W34" s="7">
        <v>1138</v>
      </c>
      <c r="X34" s="7">
        <v>1</v>
      </c>
      <c r="Y34" s="7">
        <v>42</v>
      </c>
      <c r="Z34" s="7">
        <v>168</v>
      </c>
      <c r="AA34" s="7" t="s">
        <v>265</v>
      </c>
      <c r="AB34" s="7" t="s">
        <v>174</v>
      </c>
      <c r="AC34" s="7"/>
    </row>
    <row r="35" s="2" customFormat="1" ht="126" spans="1:29">
      <c r="A35" s="7">
        <v>28</v>
      </c>
      <c r="B35" s="7" t="s">
        <v>167</v>
      </c>
      <c r="C35" s="7" t="s">
        <v>258</v>
      </c>
      <c r="D35" s="7" t="s">
        <v>266</v>
      </c>
      <c r="E35" s="7"/>
      <c r="F35" s="7" t="s">
        <v>50</v>
      </c>
      <c r="G35" s="7" t="s">
        <v>37</v>
      </c>
      <c r="H35" s="7" t="s">
        <v>51</v>
      </c>
      <c r="I35" s="7" t="s">
        <v>57</v>
      </c>
      <c r="J35" s="7" t="s">
        <v>125</v>
      </c>
      <c r="K35" s="12" t="s">
        <v>267</v>
      </c>
      <c r="L35" s="12" t="s">
        <v>268</v>
      </c>
      <c r="M35" s="12" t="s">
        <v>269</v>
      </c>
      <c r="N35" s="7" t="s">
        <v>270</v>
      </c>
      <c r="O35" s="7" t="s">
        <v>271</v>
      </c>
      <c r="P35" s="7">
        <f t="shared" si="2"/>
        <v>22.6</v>
      </c>
      <c r="Q35" s="7">
        <v>21.6</v>
      </c>
      <c r="R35" s="7">
        <v>0</v>
      </c>
      <c r="S35" s="7">
        <v>0</v>
      </c>
      <c r="T35" s="7">
        <v>0</v>
      </c>
      <c r="U35" s="7">
        <v>1</v>
      </c>
      <c r="V35" s="7">
        <v>345</v>
      </c>
      <c r="W35" s="7">
        <v>1154</v>
      </c>
      <c r="X35" s="7">
        <v>1</v>
      </c>
      <c r="Y35" s="7">
        <v>80</v>
      </c>
      <c r="Z35" s="7">
        <v>305</v>
      </c>
      <c r="AA35" s="7" t="s">
        <v>47</v>
      </c>
      <c r="AB35" s="7" t="s">
        <v>174</v>
      </c>
      <c r="AC35" s="7"/>
    </row>
    <row r="36" s="2" customFormat="1" ht="94.5" spans="1:29">
      <c r="A36" s="7">
        <v>29</v>
      </c>
      <c r="B36" s="7" t="s">
        <v>272</v>
      </c>
      <c r="C36" s="7" t="s">
        <v>273</v>
      </c>
      <c r="D36" s="7" t="s">
        <v>274</v>
      </c>
      <c r="E36" s="7"/>
      <c r="F36" s="7" t="s">
        <v>50</v>
      </c>
      <c r="G36" s="7" t="s">
        <v>37</v>
      </c>
      <c r="H36" s="7" t="s">
        <v>51</v>
      </c>
      <c r="I36" s="7" t="s">
        <v>116</v>
      </c>
      <c r="J36" s="7" t="s">
        <v>275</v>
      </c>
      <c r="K36" s="12" t="s">
        <v>276</v>
      </c>
      <c r="L36" s="12" t="s">
        <v>277</v>
      </c>
      <c r="M36" s="12" t="s">
        <v>278</v>
      </c>
      <c r="N36" s="7"/>
      <c r="O36" s="7"/>
      <c r="P36" s="7">
        <f t="shared" si="2"/>
        <v>151.65</v>
      </c>
      <c r="Q36" s="7">
        <v>0</v>
      </c>
      <c r="R36" s="7">
        <v>0</v>
      </c>
      <c r="S36" s="7">
        <v>5</v>
      </c>
      <c r="T36" s="7">
        <v>145</v>
      </c>
      <c r="U36" s="7">
        <v>1.65</v>
      </c>
      <c r="V36" s="7">
        <v>634</v>
      </c>
      <c r="W36" s="7">
        <v>1934</v>
      </c>
      <c r="X36" s="7"/>
      <c r="Y36" s="7">
        <v>13</v>
      </c>
      <c r="Z36" s="7">
        <v>42</v>
      </c>
      <c r="AA36" s="7" t="s">
        <v>47</v>
      </c>
      <c r="AB36" s="7" t="s">
        <v>279</v>
      </c>
      <c r="AC36" s="7" t="s">
        <v>82</v>
      </c>
    </row>
    <row r="37" s="2" customFormat="1" ht="141.75" spans="1:29">
      <c r="A37" s="7">
        <v>30</v>
      </c>
      <c r="B37" s="7" t="s">
        <v>280</v>
      </c>
      <c r="C37" s="7" t="s">
        <v>281</v>
      </c>
      <c r="D37" s="7" t="s">
        <v>282</v>
      </c>
      <c r="E37" s="7"/>
      <c r="F37" s="7" t="s">
        <v>50</v>
      </c>
      <c r="G37" s="7" t="s">
        <v>37</v>
      </c>
      <c r="H37" s="7" t="s">
        <v>51</v>
      </c>
      <c r="I37" s="7" t="s">
        <v>57</v>
      </c>
      <c r="J37" s="7" t="s">
        <v>283</v>
      </c>
      <c r="K37" s="12" t="s">
        <v>284</v>
      </c>
      <c r="L37" s="12" t="s">
        <v>285</v>
      </c>
      <c r="M37" s="12" t="s">
        <v>286</v>
      </c>
      <c r="N37" s="7"/>
      <c r="O37" s="7"/>
      <c r="P37" s="7">
        <f t="shared" si="2"/>
        <v>151.5</v>
      </c>
      <c r="Q37" s="7">
        <v>0</v>
      </c>
      <c r="R37" s="7">
        <v>0</v>
      </c>
      <c r="S37" s="7">
        <v>5</v>
      </c>
      <c r="T37" s="7">
        <v>145</v>
      </c>
      <c r="U37" s="7">
        <v>1.5</v>
      </c>
      <c r="V37" s="7">
        <v>697</v>
      </c>
      <c r="W37" s="7">
        <v>1934</v>
      </c>
      <c r="X37" s="7"/>
      <c r="Y37" s="7">
        <v>7</v>
      </c>
      <c r="Z37" s="7">
        <v>24</v>
      </c>
      <c r="AA37" s="7" t="s">
        <v>47</v>
      </c>
      <c r="AB37" s="7" t="s">
        <v>287</v>
      </c>
      <c r="AC37" s="7" t="s">
        <v>82</v>
      </c>
    </row>
    <row r="38" s="2" customFormat="1" ht="299.25" spans="1:29">
      <c r="A38" s="7">
        <v>31</v>
      </c>
      <c r="B38" s="7" t="s">
        <v>280</v>
      </c>
      <c r="C38" s="7" t="s">
        <v>281</v>
      </c>
      <c r="D38" s="7" t="s">
        <v>288</v>
      </c>
      <c r="E38" s="7"/>
      <c r="F38" s="7" t="s">
        <v>50</v>
      </c>
      <c r="G38" s="7" t="s">
        <v>37</v>
      </c>
      <c r="H38" s="7" t="s">
        <v>51</v>
      </c>
      <c r="I38" s="7" t="s">
        <v>57</v>
      </c>
      <c r="J38" s="7" t="s">
        <v>289</v>
      </c>
      <c r="K38" s="12" t="s">
        <v>290</v>
      </c>
      <c r="L38" s="12" t="s">
        <v>291</v>
      </c>
      <c r="M38" s="12" t="s">
        <v>292</v>
      </c>
      <c r="N38" s="7" t="s">
        <v>293</v>
      </c>
      <c r="O38" s="7" t="s">
        <v>294</v>
      </c>
      <c r="P38" s="7">
        <f t="shared" si="2"/>
        <v>50.46</v>
      </c>
      <c r="Q38" s="7">
        <v>49.46</v>
      </c>
      <c r="R38" s="7">
        <v>0</v>
      </c>
      <c r="S38" s="7">
        <v>0</v>
      </c>
      <c r="T38" s="7">
        <v>0</v>
      </c>
      <c r="U38" s="7">
        <v>1</v>
      </c>
      <c r="V38" s="7">
        <v>150</v>
      </c>
      <c r="W38" s="7">
        <v>639</v>
      </c>
      <c r="X38" s="7"/>
      <c r="Y38" s="7">
        <v>17</v>
      </c>
      <c r="Z38" s="7">
        <v>57</v>
      </c>
      <c r="AA38" s="7" t="s">
        <v>47</v>
      </c>
      <c r="AB38" s="7" t="s">
        <v>287</v>
      </c>
      <c r="AC38" s="7"/>
    </row>
    <row r="39" s="2" customFormat="1" ht="220.5" spans="1:29">
      <c r="A39" s="7">
        <v>32</v>
      </c>
      <c r="B39" s="7" t="s">
        <v>295</v>
      </c>
      <c r="C39" s="7" t="s">
        <v>296</v>
      </c>
      <c r="D39" s="7" t="s">
        <v>297</v>
      </c>
      <c r="E39" s="7"/>
      <c r="F39" s="7" t="s">
        <v>50</v>
      </c>
      <c r="G39" s="7" t="s">
        <v>37</v>
      </c>
      <c r="H39" s="7" t="s">
        <v>85</v>
      </c>
      <c r="I39" s="7" t="s">
        <v>96</v>
      </c>
      <c r="J39" s="7" t="s">
        <v>298</v>
      </c>
      <c r="K39" s="12" t="s">
        <v>299</v>
      </c>
      <c r="L39" s="12" t="s">
        <v>300</v>
      </c>
      <c r="M39" s="12" t="s">
        <v>301</v>
      </c>
      <c r="N39" s="7" t="s">
        <v>302</v>
      </c>
      <c r="O39" s="7" t="s">
        <v>303</v>
      </c>
      <c r="P39" s="7">
        <f t="shared" si="2"/>
        <v>62.1</v>
      </c>
      <c r="Q39" s="7">
        <v>61.6</v>
      </c>
      <c r="R39" s="7">
        <v>0</v>
      </c>
      <c r="S39" s="7">
        <v>0</v>
      </c>
      <c r="T39" s="7">
        <v>0</v>
      </c>
      <c r="U39" s="7">
        <v>0.5</v>
      </c>
      <c r="V39" s="7">
        <v>204</v>
      </c>
      <c r="W39" s="7">
        <v>723</v>
      </c>
      <c r="X39" s="7">
        <v>0</v>
      </c>
      <c r="Y39" s="7">
        <v>11</v>
      </c>
      <c r="Z39" s="7">
        <v>36</v>
      </c>
      <c r="AA39" s="7" t="s">
        <v>197</v>
      </c>
      <c r="AB39" s="7" t="s">
        <v>304</v>
      </c>
      <c r="AC39" s="7"/>
    </row>
    <row r="40" s="2" customFormat="1" ht="94.5" spans="1:29">
      <c r="A40" s="7">
        <v>33</v>
      </c>
      <c r="B40" s="7" t="s">
        <v>295</v>
      </c>
      <c r="C40" s="7" t="s">
        <v>296</v>
      </c>
      <c r="D40" s="7" t="s">
        <v>305</v>
      </c>
      <c r="E40" s="7"/>
      <c r="F40" s="7" t="s">
        <v>50</v>
      </c>
      <c r="G40" s="7" t="s">
        <v>37</v>
      </c>
      <c r="H40" s="7" t="s">
        <v>85</v>
      </c>
      <c r="I40" s="7" t="s">
        <v>210</v>
      </c>
      <c r="J40" s="7" t="s">
        <v>298</v>
      </c>
      <c r="K40" s="12" t="s">
        <v>306</v>
      </c>
      <c r="L40" s="12" t="s">
        <v>307</v>
      </c>
      <c r="M40" s="12" t="s">
        <v>308</v>
      </c>
      <c r="N40" s="7" t="s">
        <v>302</v>
      </c>
      <c r="O40" s="7" t="s">
        <v>309</v>
      </c>
      <c r="P40" s="7">
        <f t="shared" si="2"/>
        <v>18.7</v>
      </c>
      <c r="Q40" s="7">
        <v>18.4</v>
      </c>
      <c r="R40" s="7">
        <v>0</v>
      </c>
      <c r="S40" s="7">
        <v>0</v>
      </c>
      <c r="T40" s="7">
        <v>0</v>
      </c>
      <c r="U40" s="7">
        <v>0.3</v>
      </c>
      <c r="V40" s="7">
        <v>204</v>
      </c>
      <c r="W40" s="7">
        <v>723</v>
      </c>
      <c r="X40" s="7">
        <v>0</v>
      </c>
      <c r="Y40" s="7">
        <v>11</v>
      </c>
      <c r="Z40" s="7">
        <v>36</v>
      </c>
      <c r="AA40" s="7" t="s">
        <v>197</v>
      </c>
      <c r="AB40" s="7" t="s">
        <v>304</v>
      </c>
      <c r="AC40" s="7"/>
    </row>
    <row r="41" s="2" customFormat="1" ht="94.5" spans="1:29">
      <c r="A41" s="7">
        <v>34</v>
      </c>
      <c r="B41" s="7" t="s">
        <v>295</v>
      </c>
      <c r="C41" s="7" t="s">
        <v>296</v>
      </c>
      <c r="D41" s="7" t="s">
        <v>310</v>
      </c>
      <c r="E41" s="7"/>
      <c r="F41" s="7" t="s">
        <v>50</v>
      </c>
      <c r="G41" s="7" t="s">
        <v>37</v>
      </c>
      <c r="H41" s="7" t="s">
        <v>51</v>
      </c>
      <c r="I41" s="7" t="s">
        <v>52</v>
      </c>
      <c r="J41" s="7" t="s">
        <v>298</v>
      </c>
      <c r="K41" s="12" t="s">
        <v>311</v>
      </c>
      <c r="L41" s="12" t="s">
        <v>312</v>
      </c>
      <c r="M41" s="12" t="s">
        <v>55</v>
      </c>
      <c r="N41" s="7" t="s">
        <v>302</v>
      </c>
      <c r="O41" s="7" t="s">
        <v>313</v>
      </c>
      <c r="P41" s="7">
        <f t="shared" si="2"/>
        <v>18</v>
      </c>
      <c r="Q41" s="7">
        <v>0</v>
      </c>
      <c r="R41" s="7">
        <v>9</v>
      </c>
      <c r="S41" s="7">
        <v>0</v>
      </c>
      <c r="T41" s="7">
        <v>0</v>
      </c>
      <c r="U41" s="7">
        <v>9</v>
      </c>
      <c r="V41" s="7">
        <v>204</v>
      </c>
      <c r="W41" s="7">
        <v>723</v>
      </c>
      <c r="X41" s="7">
        <v>0</v>
      </c>
      <c r="Y41" s="7">
        <v>11</v>
      </c>
      <c r="Z41" s="7">
        <v>36</v>
      </c>
      <c r="AA41" s="7" t="s">
        <v>197</v>
      </c>
      <c r="AB41" s="7" t="s">
        <v>304</v>
      </c>
      <c r="AC41" s="7"/>
    </row>
    <row r="42" s="3" customFormat="1" ht="31.5" spans="1:29">
      <c r="A42" s="9"/>
      <c r="B42" s="9"/>
      <c r="C42" s="9"/>
      <c r="D42" s="9"/>
      <c r="E42" s="9" t="s">
        <v>314</v>
      </c>
      <c r="F42" s="9"/>
      <c r="G42" s="9"/>
      <c r="H42" s="9"/>
      <c r="I42" s="9"/>
      <c r="J42" s="9"/>
      <c r="K42" s="13"/>
      <c r="L42" s="13"/>
      <c r="M42" s="13"/>
      <c r="N42" s="14"/>
      <c r="O42" s="14"/>
      <c r="P42" s="9">
        <f t="shared" si="2"/>
        <v>1115.65</v>
      </c>
      <c r="Q42" s="9">
        <f>SUM(Q43:Q77)</f>
        <v>425.83</v>
      </c>
      <c r="R42" s="9">
        <f>SUM(R43:R77)</f>
        <v>193.95</v>
      </c>
      <c r="S42" s="9">
        <f>SUM(S43:S77)</f>
        <v>475.57</v>
      </c>
      <c r="T42" s="9">
        <f>SUM(T43:T77)</f>
        <v>0</v>
      </c>
      <c r="U42" s="9">
        <f>SUM(U43:U77)</f>
        <v>20.3</v>
      </c>
      <c r="V42" s="9">
        <f>V43+V44+V45+V46++V47+V48+V49+V50+V51+V52+V53+V54+V55+V56+V57+V58+V59+V60+V61+V62+V63+V64+V65+V66+W67+V68+V69+V70+V71+V72+V73+V74+V75+V76+++V77</f>
        <v>8893</v>
      </c>
      <c r="W42" s="9">
        <f>W43+W44+W45+W46++W47+W48+W49+W50+W51+W52+W53+W54+W55+W56+W57+W58+W59+W60+W61+W62+W63+W64+W65+W66+X67+W68+W69+W70+W71+W72+W73+W74+W75+W76+++W77</f>
        <v>31680</v>
      </c>
      <c r="X42" s="9">
        <f>X43+X44+X45+X46++X47+X48+X49+X50+X51+X52+X53+X54+X55+X56+X57+X58+X59+X60+X61+X62+X63+X64+X65+X66+Y67+X68+X69+X70+X71+X72+X73+X74+X75+X76+++X77</f>
        <v>27</v>
      </c>
      <c r="Y42" s="9">
        <f>Y43+Y44+Y45+Y46++Y47+Y48+Y49+Y50+Y51+Y52+Y53+Y54+Y55+Y56+Y57+Y58+Y59+Y60+Y61+Y62+Y63+Y64+Y65+Y66+Z67+Y68+Y69+Y70+Y71+Y72+Y73+Y74+Y75+Y76+++Y77</f>
        <v>1421</v>
      </c>
      <c r="Z42" s="9">
        <f>Z43+Z44+Z45+Z46++Z47+Z48+Z49+Z50+Z51+Z52+Z53+Z54+Z55+Z56+Z57+Z58+Z59+Z60+Z61+Z62+Z63+Z64+Z65+Z66+AA67+Z68+Z69+Z70+Z71+Z72+Z73+Z74+Z75+Z76+++Z77</f>
        <v>4876</v>
      </c>
      <c r="AA42" s="9"/>
      <c r="AB42" s="9"/>
      <c r="AC42" s="9"/>
    </row>
    <row r="43" s="2" customFormat="1" ht="189" spans="1:29">
      <c r="A43" s="7">
        <v>35</v>
      </c>
      <c r="B43" s="7" t="s">
        <v>73</v>
      </c>
      <c r="C43" s="7" t="s">
        <v>315</v>
      </c>
      <c r="D43" s="7" t="s">
        <v>316</v>
      </c>
      <c r="E43" s="7"/>
      <c r="F43" s="7" t="s">
        <v>50</v>
      </c>
      <c r="G43" s="7" t="s">
        <v>314</v>
      </c>
      <c r="H43" s="7" t="s">
        <v>85</v>
      </c>
      <c r="I43" s="7" t="s">
        <v>317</v>
      </c>
      <c r="J43" s="7" t="s">
        <v>108</v>
      </c>
      <c r="K43" s="12" t="s">
        <v>318</v>
      </c>
      <c r="L43" s="12" t="s">
        <v>319</v>
      </c>
      <c r="M43" s="12" t="s">
        <v>320</v>
      </c>
      <c r="N43" s="7" t="s">
        <v>321</v>
      </c>
      <c r="O43" s="7" t="s">
        <v>322</v>
      </c>
      <c r="P43" s="7">
        <f t="shared" si="2"/>
        <v>55.34</v>
      </c>
      <c r="Q43" s="7">
        <v>54.84</v>
      </c>
      <c r="R43" s="7">
        <v>0</v>
      </c>
      <c r="S43" s="7">
        <v>0</v>
      </c>
      <c r="T43" s="7">
        <v>0</v>
      </c>
      <c r="U43" s="7">
        <v>0.5</v>
      </c>
      <c r="V43" s="7">
        <v>128</v>
      </c>
      <c r="W43" s="7">
        <v>680</v>
      </c>
      <c r="X43" s="7">
        <v>0</v>
      </c>
      <c r="Y43" s="7">
        <v>5</v>
      </c>
      <c r="Z43" s="7">
        <v>23</v>
      </c>
      <c r="AA43" s="7" t="s">
        <v>250</v>
      </c>
      <c r="AB43" s="7" t="s">
        <v>81</v>
      </c>
      <c r="AC43" s="7"/>
    </row>
    <row r="44" s="2" customFormat="1" ht="63" spans="1:29">
      <c r="A44" s="7">
        <v>36</v>
      </c>
      <c r="B44" s="7" t="s">
        <v>73</v>
      </c>
      <c r="C44" s="7" t="s">
        <v>93</v>
      </c>
      <c r="D44" s="7" t="s">
        <v>323</v>
      </c>
      <c r="E44" s="7"/>
      <c r="F44" s="7" t="s">
        <v>50</v>
      </c>
      <c r="G44" s="7" t="s">
        <v>314</v>
      </c>
      <c r="H44" s="7" t="s">
        <v>85</v>
      </c>
      <c r="I44" s="7" t="s">
        <v>86</v>
      </c>
      <c r="J44" s="7" t="s">
        <v>324</v>
      </c>
      <c r="K44" s="12" t="s">
        <v>325</v>
      </c>
      <c r="L44" s="12" t="s">
        <v>326</v>
      </c>
      <c r="M44" s="12" t="s">
        <v>327</v>
      </c>
      <c r="N44" s="7"/>
      <c r="O44" s="7"/>
      <c r="P44" s="7">
        <f t="shared" si="2"/>
        <v>1.65</v>
      </c>
      <c r="Q44" s="7">
        <v>1.45</v>
      </c>
      <c r="R44" s="7">
        <v>0</v>
      </c>
      <c r="S44" s="7">
        <v>0</v>
      </c>
      <c r="T44" s="7">
        <v>0</v>
      </c>
      <c r="U44" s="7">
        <v>0.2</v>
      </c>
      <c r="V44" s="7">
        <v>42</v>
      </c>
      <c r="W44" s="7">
        <v>198</v>
      </c>
      <c r="X44" s="7">
        <v>1</v>
      </c>
      <c r="Y44" s="7">
        <v>15</v>
      </c>
      <c r="Z44" s="7">
        <v>46</v>
      </c>
      <c r="AA44" s="7" t="s">
        <v>47</v>
      </c>
      <c r="AB44" s="7" t="s">
        <v>81</v>
      </c>
      <c r="AC44" s="7"/>
    </row>
    <row r="45" s="2" customFormat="1" ht="110.25" spans="1:29">
      <c r="A45" s="7">
        <v>37</v>
      </c>
      <c r="B45" s="7" t="s">
        <v>113</v>
      </c>
      <c r="C45" s="7" t="s">
        <v>328</v>
      </c>
      <c r="D45" s="7" t="s">
        <v>329</v>
      </c>
      <c r="E45" s="7"/>
      <c r="F45" s="7" t="s">
        <v>50</v>
      </c>
      <c r="G45" s="7" t="s">
        <v>314</v>
      </c>
      <c r="H45" s="7" t="s">
        <v>85</v>
      </c>
      <c r="I45" s="7" t="s">
        <v>330</v>
      </c>
      <c r="J45" s="7" t="s">
        <v>231</v>
      </c>
      <c r="K45" s="12" t="s">
        <v>331</v>
      </c>
      <c r="L45" s="12" t="s">
        <v>332</v>
      </c>
      <c r="M45" s="12" t="s">
        <v>333</v>
      </c>
      <c r="N45" s="7" t="s">
        <v>334</v>
      </c>
      <c r="O45" s="7" t="s">
        <v>335</v>
      </c>
      <c r="P45" s="7">
        <f t="shared" si="2"/>
        <v>60.2</v>
      </c>
      <c r="Q45" s="7">
        <v>0</v>
      </c>
      <c r="R45" s="7">
        <v>60</v>
      </c>
      <c r="S45" s="7">
        <v>0</v>
      </c>
      <c r="T45" s="7">
        <v>0</v>
      </c>
      <c r="U45" s="7">
        <v>0.2</v>
      </c>
      <c r="V45" s="7">
        <v>168</v>
      </c>
      <c r="W45" s="7">
        <v>689</v>
      </c>
      <c r="X45" s="7">
        <v>1</v>
      </c>
      <c r="Y45" s="7">
        <v>68</v>
      </c>
      <c r="Z45" s="7">
        <v>215</v>
      </c>
      <c r="AA45" s="7" t="s">
        <v>250</v>
      </c>
      <c r="AB45" s="7" t="s">
        <v>121</v>
      </c>
      <c r="AC45" s="7"/>
    </row>
    <row r="46" s="2" customFormat="1" ht="78.75" spans="1:29">
      <c r="A46" s="7">
        <v>38</v>
      </c>
      <c r="B46" s="7" t="s">
        <v>113</v>
      </c>
      <c r="C46" s="7" t="s">
        <v>114</v>
      </c>
      <c r="D46" s="7" t="s">
        <v>336</v>
      </c>
      <c r="E46" s="7"/>
      <c r="F46" s="7" t="s">
        <v>50</v>
      </c>
      <c r="G46" s="7" t="s">
        <v>314</v>
      </c>
      <c r="H46" s="7" t="s">
        <v>85</v>
      </c>
      <c r="I46" s="7" t="s">
        <v>210</v>
      </c>
      <c r="J46" s="7" t="s">
        <v>108</v>
      </c>
      <c r="K46" s="12" t="s">
        <v>337</v>
      </c>
      <c r="L46" s="12" t="s">
        <v>338</v>
      </c>
      <c r="M46" s="12" t="s">
        <v>339</v>
      </c>
      <c r="N46" s="7" t="s">
        <v>340</v>
      </c>
      <c r="O46" s="7" t="s">
        <v>341</v>
      </c>
      <c r="P46" s="7">
        <f t="shared" si="2"/>
        <v>60.5</v>
      </c>
      <c r="Q46" s="7">
        <v>0</v>
      </c>
      <c r="R46" s="7">
        <v>0</v>
      </c>
      <c r="S46" s="7">
        <v>60</v>
      </c>
      <c r="T46" s="7">
        <v>0</v>
      </c>
      <c r="U46" s="7">
        <v>0.5</v>
      </c>
      <c r="V46" s="7">
        <v>150</v>
      </c>
      <c r="W46" s="7">
        <v>450</v>
      </c>
      <c r="X46" s="7">
        <v>1</v>
      </c>
      <c r="Y46" s="7">
        <v>16</v>
      </c>
      <c r="Z46" s="7">
        <v>48</v>
      </c>
      <c r="AA46" s="7" t="s">
        <v>197</v>
      </c>
      <c r="AB46" s="7" t="s">
        <v>121</v>
      </c>
      <c r="AC46" s="7"/>
    </row>
    <row r="47" s="2" customFormat="1" ht="94.5" spans="1:29">
      <c r="A47" s="7">
        <v>39</v>
      </c>
      <c r="B47" s="7" t="s">
        <v>113</v>
      </c>
      <c r="C47" s="7" t="s">
        <v>342</v>
      </c>
      <c r="D47" s="7" t="s">
        <v>343</v>
      </c>
      <c r="E47" s="7"/>
      <c r="F47" s="7" t="s">
        <v>50</v>
      </c>
      <c r="G47" s="7" t="s">
        <v>314</v>
      </c>
      <c r="H47" s="7" t="s">
        <v>85</v>
      </c>
      <c r="I47" s="7" t="s">
        <v>344</v>
      </c>
      <c r="J47" s="7" t="s">
        <v>231</v>
      </c>
      <c r="K47" s="12" t="s">
        <v>345</v>
      </c>
      <c r="L47" s="12" t="s">
        <v>346</v>
      </c>
      <c r="M47" s="12" t="s">
        <v>347</v>
      </c>
      <c r="N47" s="7" t="s">
        <v>348</v>
      </c>
      <c r="O47" s="7" t="s">
        <v>349</v>
      </c>
      <c r="P47" s="7">
        <f t="shared" si="2"/>
        <v>34.87</v>
      </c>
      <c r="Q47" s="7">
        <v>0</v>
      </c>
      <c r="R47" s="7">
        <v>0</v>
      </c>
      <c r="S47" s="7">
        <v>34.67</v>
      </c>
      <c r="T47" s="7">
        <v>0</v>
      </c>
      <c r="U47" s="7">
        <v>0.2</v>
      </c>
      <c r="V47" s="7">
        <v>860</v>
      </c>
      <c r="W47" s="7">
        <v>2682</v>
      </c>
      <c r="X47" s="7">
        <v>1</v>
      </c>
      <c r="Y47" s="7">
        <v>79</v>
      </c>
      <c r="Z47" s="7">
        <v>242</v>
      </c>
      <c r="AA47" s="7" t="s">
        <v>250</v>
      </c>
      <c r="AB47" s="7" t="s">
        <v>121</v>
      </c>
      <c r="AC47" s="7"/>
    </row>
    <row r="48" s="2" customFormat="1" ht="94.5" spans="1:29">
      <c r="A48" s="7">
        <v>40</v>
      </c>
      <c r="B48" s="7" t="s">
        <v>113</v>
      </c>
      <c r="C48" s="7" t="s">
        <v>350</v>
      </c>
      <c r="D48" s="7" t="s">
        <v>351</v>
      </c>
      <c r="E48" s="7"/>
      <c r="F48" s="7" t="s">
        <v>50</v>
      </c>
      <c r="G48" s="7" t="s">
        <v>314</v>
      </c>
      <c r="H48" s="7" t="s">
        <v>85</v>
      </c>
      <c r="I48" s="7" t="s">
        <v>352</v>
      </c>
      <c r="J48" s="7" t="s">
        <v>353</v>
      </c>
      <c r="K48" s="12" t="s">
        <v>354</v>
      </c>
      <c r="L48" s="12" t="s">
        <v>355</v>
      </c>
      <c r="M48" s="12" t="s">
        <v>356</v>
      </c>
      <c r="N48" s="7" t="s">
        <v>357</v>
      </c>
      <c r="O48" s="7" t="s">
        <v>335</v>
      </c>
      <c r="P48" s="7">
        <f t="shared" si="2"/>
        <v>11.2</v>
      </c>
      <c r="Q48" s="7">
        <v>0</v>
      </c>
      <c r="R48" s="7">
        <v>11</v>
      </c>
      <c r="S48" s="7">
        <v>0</v>
      </c>
      <c r="T48" s="7">
        <v>0</v>
      </c>
      <c r="U48" s="7">
        <v>0.2</v>
      </c>
      <c r="V48" s="7">
        <v>56</v>
      </c>
      <c r="W48" s="7">
        <v>287</v>
      </c>
      <c r="X48" s="7">
        <v>1</v>
      </c>
      <c r="Y48" s="7">
        <v>5</v>
      </c>
      <c r="Z48" s="7">
        <v>25</v>
      </c>
      <c r="AA48" s="7" t="s">
        <v>250</v>
      </c>
      <c r="AB48" s="7" t="s">
        <v>121</v>
      </c>
      <c r="AC48" s="7"/>
    </row>
    <row r="49" s="2" customFormat="1" ht="78.75" spans="1:29">
      <c r="A49" s="7">
        <v>41</v>
      </c>
      <c r="B49" s="7" t="s">
        <v>113</v>
      </c>
      <c r="C49" s="7" t="s">
        <v>358</v>
      </c>
      <c r="D49" s="7" t="s">
        <v>359</v>
      </c>
      <c r="E49" s="7"/>
      <c r="F49" s="7" t="s">
        <v>50</v>
      </c>
      <c r="G49" s="7" t="s">
        <v>314</v>
      </c>
      <c r="H49" s="7" t="s">
        <v>85</v>
      </c>
      <c r="I49" s="7" t="s">
        <v>360</v>
      </c>
      <c r="J49" s="7" t="s">
        <v>361</v>
      </c>
      <c r="K49" s="12" t="s">
        <v>362</v>
      </c>
      <c r="L49" s="12" t="s">
        <v>363</v>
      </c>
      <c r="M49" s="12" t="s">
        <v>364</v>
      </c>
      <c r="N49" s="7" t="s">
        <v>365</v>
      </c>
      <c r="O49" s="7" t="s">
        <v>366</v>
      </c>
      <c r="P49" s="7">
        <f t="shared" si="2"/>
        <v>30</v>
      </c>
      <c r="Q49" s="7">
        <v>0</v>
      </c>
      <c r="R49" s="7">
        <v>29.5</v>
      </c>
      <c r="S49" s="7">
        <v>0</v>
      </c>
      <c r="T49" s="7">
        <v>0</v>
      </c>
      <c r="U49" s="7">
        <v>0.5</v>
      </c>
      <c r="V49" s="7">
        <v>138</v>
      </c>
      <c r="W49" s="7">
        <v>600</v>
      </c>
      <c r="X49" s="7">
        <v>1</v>
      </c>
      <c r="Y49" s="7">
        <v>16</v>
      </c>
      <c r="Z49" s="7">
        <v>43</v>
      </c>
      <c r="AA49" s="7" t="s">
        <v>367</v>
      </c>
      <c r="AB49" s="7" t="s">
        <v>121</v>
      </c>
      <c r="AC49" s="7"/>
    </row>
    <row r="50" s="2" customFormat="1" ht="110.25" spans="1:29">
      <c r="A50" s="7">
        <v>42</v>
      </c>
      <c r="B50" s="7" t="s">
        <v>113</v>
      </c>
      <c r="C50" s="7" t="s">
        <v>368</v>
      </c>
      <c r="D50" s="7" t="s">
        <v>369</v>
      </c>
      <c r="E50" s="7"/>
      <c r="F50" s="7" t="s">
        <v>50</v>
      </c>
      <c r="G50" s="7" t="s">
        <v>314</v>
      </c>
      <c r="H50" s="7" t="s">
        <v>85</v>
      </c>
      <c r="I50" s="7" t="s">
        <v>360</v>
      </c>
      <c r="J50" s="7" t="s">
        <v>370</v>
      </c>
      <c r="K50" s="12" t="s">
        <v>371</v>
      </c>
      <c r="L50" s="12" t="s">
        <v>372</v>
      </c>
      <c r="M50" s="12" t="s">
        <v>373</v>
      </c>
      <c r="N50" s="7" t="s">
        <v>365</v>
      </c>
      <c r="O50" s="7" t="s">
        <v>374</v>
      </c>
      <c r="P50" s="7">
        <f t="shared" si="2"/>
        <v>25.05</v>
      </c>
      <c r="Q50" s="7">
        <v>24.45</v>
      </c>
      <c r="R50" s="7">
        <v>0</v>
      </c>
      <c r="S50" s="7">
        <v>0</v>
      </c>
      <c r="T50" s="7">
        <v>0</v>
      </c>
      <c r="U50" s="7">
        <v>0.6</v>
      </c>
      <c r="V50" s="7">
        <v>27</v>
      </c>
      <c r="W50" s="7">
        <v>103</v>
      </c>
      <c r="X50" s="7">
        <v>1</v>
      </c>
      <c r="Y50" s="7">
        <v>7</v>
      </c>
      <c r="Z50" s="7">
        <v>27</v>
      </c>
      <c r="AA50" s="7" t="s">
        <v>367</v>
      </c>
      <c r="AB50" s="7" t="s">
        <v>121</v>
      </c>
      <c r="AC50" s="7"/>
    </row>
    <row r="51" s="2" customFormat="1" ht="110.25" spans="1:29">
      <c r="A51" s="7">
        <v>43</v>
      </c>
      <c r="B51" s="7" t="s">
        <v>375</v>
      </c>
      <c r="C51" s="7" t="s">
        <v>342</v>
      </c>
      <c r="D51" s="7" t="s">
        <v>376</v>
      </c>
      <c r="E51" s="7"/>
      <c r="F51" s="7" t="s">
        <v>377</v>
      </c>
      <c r="G51" s="7" t="s">
        <v>314</v>
      </c>
      <c r="H51" s="7" t="s">
        <v>85</v>
      </c>
      <c r="I51" s="7" t="s">
        <v>360</v>
      </c>
      <c r="J51" s="7" t="s">
        <v>185</v>
      </c>
      <c r="K51" s="12" t="s">
        <v>378</v>
      </c>
      <c r="L51" s="12" t="s">
        <v>379</v>
      </c>
      <c r="M51" s="12" t="s">
        <v>380</v>
      </c>
      <c r="N51" s="7" t="s">
        <v>381</v>
      </c>
      <c r="O51" s="7" t="s">
        <v>382</v>
      </c>
      <c r="P51" s="7">
        <f t="shared" si="2"/>
        <v>7.28</v>
      </c>
      <c r="Q51" s="7">
        <v>0</v>
      </c>
      <c r="R51" s="7">
        <v>0</v>
      </c>
      <c r="S51" s="7">
        <v>6.98</v>
      </c>
      <c r="T51" s="7">
        <v>0</v>
      </c>
      <c r="U51" s="7">
        <v>0.3</v>
      </c>
      <c r="V51" s="7">
        <v>72</v>
      </c>
      <c r="W51" s="7">
        <v>249</v>
      </c>
      <c r="X51" s="7">
        <v>1</v>
      </c>
      <c r="Y51" s="7">
        <v>6</v>
      </c>
      <c r="Z51" s="7">
        <v>12</v>
      </c>
      <c r="AA51" s="7" t="s">
        <v>367</v>
      </c>
      <c r="AB51" s="7" t="s">
        <v>121</v>
      </c>
      <c r="AC51" s="7"/>
    </row>
    <row r="52" s="2" customFormat="1" ht="63" spans="1:29">
      <c r="A52" s="7">
        <v>44</v>
      </c>
      <c r="B52" s="7" t="s">
        <v>113</v>
      </c>
      <c r="C52" s="7" t="s">
        <v>383</v>
      </c>
      <c r="D52" s="7" t="s">
        <v>384</v>
      </c>
      <c r="E52" s="7"/>
      <c r="F52" s="7" t="s">
        <v>50</v>
      </c>
      <c r="G52" s="7" t="s">
        <v>314</v>
      </c>
      <c r="H52" s="7" t="s">
        <v>85</v>
      </c>
      <c r="I52" s="7" t="s">
        <v>210</v>
      </c>
      <c r="J52" s="7"/>
      <c r="K52" s="12" t="s">
        <v>385</v>
      </c>
      <c r="L52" s="12" t="s">
        <v>386</v>
      </c>
      <c r="M52" s="12" t="s">
        <v>387</v>
      </c>
      <c r="N52" s="7" t="s">
        <v>388</v>
      </c>
      <c r="O52" s="7" t="s">
        <v>389</v>
      </c>
      <c r="P52" s="7">
        <f t="shared" si="2"/>
        <v>4.85</v>
      </c>
      <c r="Q52" s="7"/>
      <c r="R52" s="7">
        <v>4.65</v>
      </c>
      <c r="S52" s="7">
        <v>0</v>
      </c>
      <c r="T52" s="7">
        <v>0</v>
      </c>
      <c r="U52" s="7">
        <v>0.2</v>
      </c>
      <c r="V52" s="7">
        <v>335</v>
      </c>
      <c r="W52" s="7">
        <v>1220</v>
      </c>
      <c r="X52" s="7">
        <v>1</v>
      </c>
      <c r="Y52" s="7">
        <v>86</v>
      </c>
      <c r="Z52" s="7">
        <v>348</v>
      </c>
      <c r="AA52" s="7" t="s">
        <v>250</v>
      </c>
      <c r="AB52" s="7" t="s">
        <v>121</v>
      </c>
      <c r="AC52" s="7"/>
    </row>
    <row r="53" s="2" customFormat="1" ht="267.75" spans="1:29">
      <c r="A53" s="7">
        <v>45</v>
      </c>
      <c r="B53" s="7" t="s">
        <v>390</v>
      </c>
      <c r="C53" s="7" t="s">
        <v>391</v>
      </c>
      <c r="D53" s="7" t="s">
        <v>392</v>
      </c>
      <c r="E53" s="7"/>
      <c r="F53" s="7" t="s">
        <v>50</v>
      </c>
      <c r="G53" s="7" t="s">
        <v>314</v>
      </c>
      <c r="H53" s="7" t="s">
        <v>85</v>
      </c>
      <c r="I53" s="7" t="s">
        <v>360</v>
      </c>
      <c r="J53" s="7" t="s">
        <v>393</v>
      </c>
      <c r="K53" s="12" t="s">
        <v>394</v>
      </c>
      <c r="L53" s="12" t="s">
        <v>395</v>
      </c>
      <c r="M53" s="12" t="s">
        <v>396</v>
      </c>
      <c r="N53" s="7" t="s">
        <v>397</v>
      </c>
      <c r="O53" s="7" t="s">
        <v>398</v>
      </c>
      <c r="P53" s="7">
        <f t="shared" si="2"/>
        <v>53.5</v>
      </c>
      <c r="Q53" s="7">
        <v>0</v>
      </c>
      <c r="R53" s="7">
        <v>52.8</v>
      </c>
      <c r="S53" s="7">
        <v>0</v>
      </c>
      <c r="T53" s="7">
        <v>0</v>
      </c>
      <c r="U53" s="7">
        <v>0.7</v>
      </c>
      <c r="V53" s="7">
        <v>336</v>
      </c>
      <c r="W53" s="7">
        <v>870</v>
      </c>
      <c r="X53" s="7">
        <v>1</v>
      </c>
      <c r="Y53" s="7">
        <v>86</v>
      </c>
      <c r="Z53" s="7">
        <v>352</v>
      </c>
      <c r="AA53" s="7" t="s">
        <v>367</v>
      </c>
      <c r="AB53" s="7" t="s">
        <v>399</v>
      </c>
      <c r="AC53" s="7"/>
    </row>
    <row r="54" s="2" customFormat="1" ht="94.5" spans="1:29">
      <c r="A54" s="7">
        <v>46</v>
      </c>
      <c r="B54" s="7" t="s">
        <v>390</v>
      </c>
      <c r="C54" s="7" t="s">
        <v>400</v>
      </c>
      <c r="D54" s="7" t="s">
        <v>401</v>
      </c>
      <c r="E54" s="7"/>
      <c r="F54" s="7" t="s">
        <v>50</v>
      </c>
      <c r="G54" s="7" t="s">
        <v>314</v>
      </c>
      <c r="H54" s="7" t="s">
        <v>85</v>
      </c>
      <c r="I54" s="7" t="s">
        <v>344</v>
      </c>
      <c r="J54" s="7" t="s">
        <v>402</v>
      </c>
      <c r="K54" s="12" t="s">
        <v>403</v>
      </c>
      <c r="L54" s="12" t="s">
        <v>404</v>
      </c>
      <c r="M54" s="12" t="s">
        <v>405</v>
      </c>
      <c r="N54" s="7" t="s">
        <v>397</v>
      </c>
      <c r="O54" s="7" t="s">
        <v>406</v>
      </c>
      <c r="P54" s="7">
        <f t="shared" si="2"/>
        <v>62.1</v>
      </c>
      <c r="Q54" s="7">
        <v>61.6</v>
      </c>
      <c r="R54" s="7">
        <v>0</v>
      </c>
      <c r="S54" s="7">
        <v>0</v>
      </c>
      <c r="T54" s="7">
        <v>0</v>
      </c>
      <c r="U54" s="7">
        <v>0.5</v>
      </c>
      <c r="V54" s="7">
        <v>902</v>
      </c>
      <c r="W54" s="7">
        <v>3386</v>
      </c>
      <c r="X54" s="7">
        <v>0</v>
      </c>
      <c r="Y54" s="7">
        <v>50</v>
      </c>
      <c r="Z54" s="7">
        <v>149</v>
      </c>
      <c r="AA54" s="7" t="s">
        <v>47</v>
      </c>
      <c r="AB54" s="7" t="s">
        <v>399</v>
      </c>
      <c r="AC54" s="7"/>
    </row>
    <row r="55" s="2" customFormat="1" ht="94.5" spans="1:29">
      <c r="A55" s="7">
        <v>47</v>
      </c>
      <c r="B55" s="7" t="s">
        <v>390</v>
      </c>
      <c r="C55" s="7" t="s">
        <v>407</v>
      </c>
      <c r="D55" s="7" t="s">
        <v>408</v>
      </c>
      <c r="E55" s="7"/>
      <c r="F55" s="7" t="s">
        <v>50</v>
      </c>
      <c r="G55" s="7" t="s">
        <v>314</v>
      </c>
      <c r="H55" s="7" t="s">
        <v>409</v>
      </c>
      <c r="I55" s="7" t="s">
        <v>344</v>
      </c>
      <c r="J55" s="7" t="s">
        <v>410</v>
      </c>
      <c r="K55" s="12" t="s">
        <v>411</v>
      </c>
      <c r="L55" s="12" t="s">
        <v>386</v>
      </c>
      <c r="M55" s="12" t="s">
        <v>412</v>
      </c>
      <c r="N55" s="7" t="s">
        <v>397</v>
      </c>
      <c r="O55" s="7" t="s">
        <v>413</v>
      </c>
      <c r="P55" s="7">
        <f t="shared" si="2"/>
        <v>5.1</v>
      </c>
      <c r="Q55" s="7">
        <v>0</v>
      </c>
      <c r="R55" s="7">
        <v>0</v>
      </c>
      <c r="S55" s="7">
        <v>5</v>
      </c>
      <c r="T55" s="7">
        <v>0</v>
      </c>
      <c r="U55" s="7">
        <v>0.1</v>
      </c>
      <c r="V55" s="7">
        <v>145</v>
      </c>
      <c r="W55" s="7">
        <v>514</v>
      </c>
      <c r="X55" s="7">
        <v>0</v>
      </c>
      <c r="Y55" s="7">
        <v>12</v>
      </c>
      <c r="Z55" s="7">
        <v>37</v>
      </c>
      <c r="AA55" s="7" t="s">
        <v>250</v>
      </c>
      <c r="AB55" s="7" t="s">
        <v>399</v>
      </c>
      <c r="AC55" s="7"/>
    </row>
    <row r="56" s="2" customFormat="1" ht="110.25" spans="1:29">
      <c r="A56" s="7">
        <v>48</v>
      </c>
      <c r="B56" s="7" t="s">
        <v>189</v>
      </c>
      <c r="C56" s="7" t="s">
        <v>199</v>
      </c>
      <c r="D56" s="7" t="s">
        <v>414</v>
      </c>
      <c r="E56" s="7"/>
      <c r="F56" s="7" t="s">
        <v>50</v>
      </c>
      <c r="G56" s="7" t="s">
        <v>314</v>
      </c>
      <c r="H56" s="7" t="s">
        <v>415</v>
      </c>
      <c r="I56" s="7" t="s">
        <v>416</v>
      </c>
      <c r="J56" s="7" t="s">
        <v>185</v>
      </c>
      <c r="K56" s="12" t="s">
        <v>417</v>
      </c>
      <c r="L56" s="12" t="s">
        <v>418</v>
      </c>
      <c r="M56" s="12" t="s">
        <v>419</v>
      </c>
      <c r="N56" s="7" t="s">
        <v>420</v>
      </c>
      <c r="O56" s="7" t="s">
        <v>421</v>
      </c>
      <c r="P56" s="7">
        <f t="shared" si="2"/>
        <v>20.23</v>
      </c>
      <c r="Q56" s="7">
        <v>0</v>
      </c>
      <c r="R56" s="7">
        <v>0</v>
      </c>
      <c r="S56" s="7">
        <v>19.73</v>
      </c>
      <c r="T56" s="7">
        <v>0</v>
      </c>
      <c r="U56" s="7">
        <v>0.5</v>
      </c>
      <c r="V56" s="7">
        <v>417</v>
      </c>
      <c r="W56" s="7">
        <v>1398</v>
      </c>
      <c r="X56" s="7">
        <v>1</v>
      </c>
      <c r="Y56" s="7">
        <v>76</v>
      </c>
      <c r="Z56" s="7">
        <v>223</v>
      </c>
      <c r="AA56" s="7" t="s">
        <v>47</v>
      </c>
      <c r="AB56" s="7" t="s">
        <v>198</v>
      </c>
      <c r="AC56" s="7"/>
    </row>
    <row r="57" s="2" customFormat="1" ht="110.25" spans="1:29">
      <c r="A57" s="7">
        <v>49</v>
      </c>
      <c r="B57" s="7" t="s">
        <v>189</v>
      </c>
      <c r="C57" s="7" t="s">
        <v>199</v>
      </c>
      <c r="D57" s="7" t="s">
        <v>422</v>
      </c>
      <c r="E57" s="7"/>
      <c r="F57" s="7" t="s">
        <v>50</v>
      </c>
      <c r="G57" s="7" t="s">
        <v>314</v>
      </c>
      <c r="H57" s="7" t="s">
        <v>415</v>
      </c>
      <c r="I57" s="7" t="s">
        <v>360</v>
      </c>
      <c r="J57" s="7" t="s">
        <v>185</v>
      </c>
      <c r="K57" s="12" t="s">
        <v>423</v>
      </c>
      <c r="L57" s="12" t="s">
        <v>424</v>
      </c>
      <c r="M57" s="12" t="s">
        <v>425</v>
      </c>
      <c r="N57" s="7" t="s">
        <v>426</v>
      </c>
      <c r="O57" s="7" t="s">
        <v>427</v>
      </c>
      <c r="P57" s="7">
        <f t="shared" si="2"/>
        <v>1.53</v>
      </c>
      <c r="Q57" s="7">
        <v>0</v>
      </c>
      <c r="R57" s="7">
        <v>0</v>
      </c>
      <c r="S57" s="7">
        <v>1.43</v>
      </c>
      <c r="T57" s="7">
        <v>0</v>
      </c>
      <c r="U57" s="7">
        <v>0.1</v>
      </c>
      <c r="V57" s="7">
        <v>417</v>
      </c>
      <c r="W57" s="7">
        <v>1398</v>
      </c>
      <c r="X57" s="7">
        <v>1</v>
      </c>
      <c r="Y57" s="7">
        <v>76</v>
      </c>
      <c r="Z57" s="7">
        <v>223</v>
      </c>
      <c r="AA57" s="7" t="s">
        <v>367</v>
      </c>
      <c r="AB57" s="7" t="s">
        <v>198</v>
      </c>
      <c r="AC57" s="7"/>
    </row>
    <row r="58" s="2" customFormat="1" ht="126" spans="1:29">
      <c r="A58" s="7">
        <v>50</v>
      </c>
      <c r="B58" s="7" t="s">
        <v>189</v>
      </c>
      <c r="C58" s="7" t="s">
        <v>199</v>
      </c>
      <c r="D58" s="7" t="s">
        <v>428</v>
      </c>
      <c r="E58" s="7"/>
      <c r="F58" s="7" t="s">
        <v>50</v>
      </c>
      <c r="G58" s="7" t="s">
        <v>314</v>
      </c>
      <c r="H58" s="7" t="s">
        <v>415</v>
      </c>
      <c r="I58" s="7" t="s">
        <v>210</v>
      </c>
      <c r="J58" s="7" t="s">
        <v>429</v>
      </c>
      <c r="K58" s="12" t="s">
        <v>430</v>
      </c>
      <c r="L58" s="12" t="s">
        <v>431</v>
      </c>
      <c r="M58" s="12" t="s">
        <v>432</v>
      </c>
      <c r="N58" s="7" t="s">
        <v>433</v>
      </c>
      <c r="O58" s="7" t="s">
        <v>434</v>
      </c>
      <c r="P58" s="7">
        <f t="shared" si="2"/>
        <v>27.24</v>
      </c>
      <c r="Q58" s="7">
        <v>0</v>
      </c>
      <c r="R58" s="7">
        <v>0</v>
      </c>
      <c r="S58" s="7">
        <v>26.84</v>
      </c>
      <c r="T58" s="7">
        <v>0</v>
      </c>
      <c r="U58" s="7">
        <v>0.4</v>
      </c>
      <c r="V58" s="7">
        <v>417</v>
      </c>
      <c r="W58" s="7">
        <v>1398</v>
      </c>
      <c r="X58" s="7">
        <v>1</v>
      </c>
      <c r="Y58" s="7">
        <v>76</v>
      </c>
      <c r="Z58" s="7">
        <v>223</v>
      </c>
      <c r="AA58" s="7" t="s">
        <v>250</v>
      </c>
      <c r="AB58" s="7" t="s">
        <v>198</v>
      </c>
      <c r="AC58" s="7"/>
    </row>
    <row r="59" s="2" customFormat="1" ht="409.5" spans="1:29">
      <c r="A59" s="7">
        <v>51</v>
      </c>
      <c r="B59" s="7" t="s">
        <v>189</v>
      </c>
      <c r="C59" s="7" t="s">
        <v>435</v>
      </c>
      <c r="D59" s="7" t="s">
        <v>436</v>
      </c>
      <c r="E59" s="7"/>
      <c r="F59" s="7" t="s">
        <v>50</v>
      </c>
      <c r="G59" s="7" t="s">
        <v>314</v>
      </c>
      <c r="H59" s="7" t="s">
        <v>85</v>
      </c>
      <c r="I59" s="7" t="s">
        <v>210</v>
      </c>
      <c r="J59" s="7" t="s">
        <v>108</v>
      </c>
      <c r="K59" s="12" t="s">
        <v>437</v>
      </c>
      <c r="L59" s="12" t="s">
        <v>438</v>
      </c>
      <c r="M59" s="12" t="s">
        <v>439</v>
      </c>
      <c r="N59" s="7" t="s">
        <v>440</v>
      </c>
      <c r="O59" s="7" t="s">
        <v>441</v>
      </c>
      <c r="P59" s="7">
        <f t="shared" si="2"/>
        <v>53.8</v>
      </c>
      <c r="Q59" s="7">
        <v>0</v>
      </c>
      <c r="R59" s="7">
        <v>0</v>
      </c>
      <c r="S59" s="7">
        <v>53</v>
      </c>
      <c r="T59" s="7">
        <v>0</v>
      </c>
      <c r="U59" s="7">
        <v>0.8</v>
      </c>
      <c r="V59" s="7">
        <v>190</v>
      </c>
      <c r="W59" s="7">
        <v>620</v>
      </c>
      <c r="X59" s="7">
        <v>1</v>
      </c>
      <c r="Y59" s="7">
        <v>49</v>
      </c>
      <c r="Z59" s="7">
        <v>178</v>
      </c>
      <c r="AA59" s="7" t="s">
        <v>442</v>
      </c>
      <c r="AB59" s="7" t="s">
        <v>198</v>
      </c>
      <c r="AC59" s="7"/>
    </row>
    <row r="60" s="2" customFormat="1" ht="78.75" spans="1:29">
      <c r="A60" s="7">
        <v>52</v>
      </c>
      <c r="B60" s="7" t="s">
        <v>189</v>
      </c>
      <c r="C60" s="7" t="s">
        <v>443</v>
      </c>
      <c r="D60" s="7" t="s">
        <v>444</v>
      </c>
      <c r="E60" s="7"/>
      <c r="F60" s="7" t="s">
        <v>50</v>
      </c>
      <c r="G60" s="7" t="s">
        <v>314</v>
      </c>
      <c r="H60" s="7" t="s">
        <v>445</v>
      </c>
      <c r="I60" s="7" t="s">
        <v>446</v>
      </c>
      <c r="J60" s="7" t="s">
        <v>185</v>
      </c>
      <c r="K60" s="12" t="s">
        <v>447</v>
      </c>
      <c r="L60" s="12" t="s">
        <v>448</v>
      </c>
      <c r="M60" s="12" t="s">
        <v>449</v>
      </c>
      <c r="N60" s="7" t="s">
        <v>440</v>
      </c>
      <c r="O60" s="7" t="s">
        <v>450</v>
      </c>
      <c r="P60" s="7">
        <f t="shared" si="2"/>
        <v>13.1</v>
      </c>
      <c r="Q60" s="7">
        <v>0</v>
      </c>
      <c r="R60" s="7">
        <v>0</v>
      </c>
      <c r="S60" s="7">
        <v>12.1</v>
      </c>
      <c r="T60" s="7">
        <v>0</v>
      </c>
      <c r="U60" s="7">
        <v>1</v>
      </c>
      <c r="V60" s="7">
        <v>438</v>
      </c>
      <c r="W60" s="7">
        <v>1567</v>
      </c>
      <c r="X60" s="7">
        <v>1</v>
      </c>
      <c r="Y60" s="7">
        <v>90</v>
      </c>
      <c r="Z60" s="7">
        <v>318</v>
      </c>
      <c r="AA60" s="7" t="s">
        <v>47</v>
      </c>
      <c r="AB60" s="7" t="s">
        <v>198</v>
      </c>
      <c r="AC60" s="7"/>
    </row>
    <row r="61" s="2" customFormat="1" ht="63" spans="1:29">
      <c r="A61" s="7">
        <v>53</v>
      </c>
      <c r="B61" s="7" t="s">
        <v>189</v>
      </c>
      <c r="C61" s="7" t="s">
        <v>443</v>
      </c>
      <c r="D61" s="7" t="s">
        <v>451</v>
      </c>
      <c r="E61" s="7"/>
      <c r="F61" s="7" t="s">
        <v>50</v>
      </c>
      <c r="G61" s="7" t="s">
        <v>314</v>
      </c>
      <c r="H61" s="7" t="s">
        <v>85</v>
      </c>
      <c r="I61" s="7" t="s">
        <v>210</v>
      </c>
      <c r="J61" s="7" t="s">
        <v>185</v>
      </c>
      <c r="K61" s="12" t="s">
        <v>452</v>
      </c>
      <c r="L61" s="12" t="s">
        <v>386</v>
      </c>
      <c r="M61" s="12" t="s">
        <v>453</v>
      </c>
      <c r="N61" s="7" t="s">
        <v>440</v>
      </c>
      <c r="O61" s="7" t="s">
        <v>441</v>
      </c>
      <c r="P61" s="7">
        <f t="shared" si="2"/>
        <v>37.82</v>
      </c>
      <c r="Q61" s="7">
        <v>0</v>
      </c>
      <c r="R61" s="7">
        <v>0</v>
      </c>
      <c r="S61" s="7">
        <v>36.82</v>
      </c>
      <c r="T61" s="7">
        <v>0</v>
      </c>
      <c r="U61" s="7">
        <v>1</v>
      </c>
      <c r="V61" s="7">
        <v>438</v>
      </c>
      <c r="W61" s="7">
        <v>1567</v>
      </c>
      <c r="X61" s="7">
        <v>1</v>
      </c>
      <c r="Y61" s="7">
        <v>90</v>
      </c>
      <c r="Z61" s="7">
        <v>318</v>
      </c>
      <c r="AA61" s="7" t="s">
        <v>250</v>
      </c>
      <c r="AB61" s="7" t="s">
        <v>198</v>
      </c>
      <c r="AC61" s="7"/>
    </row>
    <row r="62" s="2" customFormat="1" ht="110.25" spans="1:29">
      <c r="A62" s="7">
        <v>54</v>
      </c>
      <c r="B62" s="7" t="s">
        <v>189</v>
      </c>
      <c r="C62" s="7" t="s">
        <v>454</v>
      </c>
      <c r="D62" s="7" t="s">
        <v>455</v>
      </c>
      <c r="E62" s="7"/>
      <c r="F62" s="7" t="s">
        <v>50</v>
      </c>
      <c r="G62" s="7" t="s">
        <v>314</v>
      </c>
      <c r="H62" s="7" t="s">
        <v>415</v>
      </c>
      <c r="I62" s="7" t="s">
        <v>210</v>
      </c>
      <c r="J62" s="7" t="s">
        <v>231</v>
      </c>
      <c r="K62" s="12" t="s">
        <v>456</v>
      </c>
      <c r="L62" s="12" t="s">
        <v>386</v>
      </c>
      <c r="M62" s="12" t="s">
        <v>387</v>
      </c>
      <c r="N62" s="7" t="s">
        <v>420</v>
      </c>
      <c r="O62" s="7" t="s">
        <v>457</v>
      </c>
      <c r="P62" s="7">
        <f t="shared" si="2"/>
        <v>5.2</v>
      </c>
      <c r="Q62" s="7">
        <v>0</v>
      </c>
      <c r="R62" s="7">
        <v>0</v>
      </c>
      <c r="S62" s="7">
        <v>5</v>
      </c>
      <c r="T62" s="7">
        <v>0</v>
      </c>
      <c r="U62" s="7">
        <v>0.2</v>
      </c>
      <c r="V62" s="7">
        <v>47</v>
      </c>
      <c r="W62" s="7">
        <v>111</v>
      </c>
      <c r="X62" s="7">
        <v>0</v>
      </c>
      <c r="Y62" s="7">
        <v>18</v>
      </c>
      <c r="Z62" s="7">
        <v>70</v>
      </c>
      <c r="AA62" s="7" t="s">
        <v>250</v>
      </c>
      <c r="AB62" s="7" t="s">
        <v>198</v>
      </c>
      <c r="AC62" s="7"/>
    </row>
    <row r="63" s="2" customFormat="1" ht="110.25" spans="1:29">
      <c r="A63" s="7">
        <v>55</v>
      </c>
      <c r="B63" s="7" t="s">
        <v>167</v>
      </c>
      <c r="C63" s="7" t="s">
        <v>458</v>
      </c>
      <c r="D63" s="7" t="s">
        <v>459</v>
      </c>
      <c r="E63" s="7"/>
      <c r="F63" s="7" t="s">
        <v>50</v>
      </c>
      <c r="G63" s="7" t="s">
        <v>314</v>
      </c>
      <c r="H63" s="7" t="s">
        <v>85</v>
      </c>
      <c r="I63" s="7" t="s">
        <v>352</v>
      </c>
      <c r="J63" s="7" t="s">
        <v>458</v>
      </c>
      <c r="K63" s="12" t="s">
        <v>460</v>
      </c>
      <c r="L63" s="12" t="s">
        <v>461</v>
      </c>
      <c r="M63" s="12" t="s">
        <v>462</v>
      </c>
      <c r="N63" s="7" t="s">
        <v>463</v>
      </c>
      <c r="O63" s="7" t="s">
        <v>464</v>
      </c>
      <c r="P63" s="7">
        <f t="shared" si="2"/>
        <v>21.4</v>
      </c>
      <c r="Q63" s="7">
        <v>21.1</v>
      </c>
      <c r="R63" s="7">
        <v>0</v>
      </c>
      <c r="S63" s="7">
        <v>0</v>
      </c>
      <c r="T63" s="7">
        <v>0</v>
      </c>
      <c r="U63" s="7">
        <v>0.3</v>
      </c>
      <c r="V63" s="7">
        <v>70</v>
      </c>
      <c r="W63" s="7">
        <v>280</v>
      </c>
      <c r="X63" s="7">
        <v>1</v>
      </c>
      <c r="Y63" s="7">
        <v>11</v>
      </c>
      <c r="Z63" s="7">
        <v>44</v>
      </c>
      <c r="AA63" s="7" t="s">
        <v>47</v>
      </c>
      <c r="AB63" s="7" t="s">
        <v>174</v>
      </c>
      <c r="AC63" s="7"/>
    </row>
    <row r="64" s="2" customFormat="1" ht="63" spans="1:29">
      <c r="A64" s="7">
        <v>56</v>
      </c>
      <c r="B64" s="7" t="s">
        <v>167</v>
      </c>
      <c r="C64" s="7" t="s">
        <v>465</v>
      </c>
      <c r="D64" s="7" t="s">
        <v>466</v>
      </c>
      <c r="E64" s="7"/>
      <c r="F64" s="7" t="s">
        <v>50</v>
      </c>
      <c r="G64" s="7" t="s">
        <v>314</v>
      </c>
      <c r="H64" s="7" t="s">
        <v>85</v>
      </c>
      <c r="I64" s="7" t="s">
        <v>360</v>
      </c>
      <c r="J64" s="7" t="s">
        <v>125</v>
      </c>
      <c r="K64" s="12" t="s">
        <v>467</v>
      </c>
      <c r="L64" s="12" t="s">
        <v>468</v>
      </c>
      <c r="M64" s="12" t="s">
        <v>469</v>
      </c>
      <c r="N64" s="7" t="s">
        <v>470</v>
      </c>
      <c r="O64" s="7" t="s">
        <v>471</v>
      </c>
      <c r="P64" s="7">
        <f t="shared" si="2"/>
        <v>3.2</v>
      </c>
      <c r="Q64" s="7">
        <v>0</v>
      </c>
      <c r="R64" s="7">
        <v>0</v>
      </c>
      <c r="S64" s="7">
        <v>3</v>
      </c>
      <c r="T64" s="7">
        <v>0</v>
      </c>
      <c r="U64" s="7">
        <v>0.2</v>
      </c>
      <c r="V64" s="7">
        <v>20</v>
      </c>
      <c r="W64" s="7">
        <v>80</v>
      </c>
      <c r="X64" s="7">
        <v>1</v>
      </c>
      <c r="Y64" s="7">
        <v>4</v>
      </c>
      <c r="Z64" s="7">
        <v>27</v>
      </c>
      <c r="AA64" s="7" t="s">
        <v>367</v>
      </c>
      <c r="AB64" s="7" t="s">
        <v>174</v>
      </c>
      <c r="AC64" s="7"/>
    </row>
    <row r="65" s="2" customFormat="1" ht="252" spans="1:29">
      <c r="A65" s="7">
        <v>57</v>
      </c>
      <c r="B65" s="7" t="s">
        <v>175</v>
      </c>
      <c r="C65" s="7" t="s">
        <v>472</v>
      </c>
      <c r="D65" s="7" t="s">
        <v>473</v>
      </c>
      <c r="E65" s="7"/>
      <c r="F65" s="7" t="s">
        <v>50</v>
      </c>
      <c r="G65" s="7" t="s">
        <v>314</v>
      </c>
      <c r="H65" s="7" t="s">
        <v>85</v>
      </c>
      <c r="I65" s="7" t="s">
        <v>360</v>
      </c>
      <c r="J65" s="7" t="s">
        <v>474</v>
      </c>
      <c r="K65" s="12" t="s">
        <v>475</v>
      </c>
      <c r="L65" s="12" t="s">
        <v>476</v>
      </c>
      <c r="M65" s="12" t="s">
        <v>477</v>
      </c>
      <c r="N65" s="7" t="s">
        <v>478</v>
      </c>
      <c r="O65" s="7" t="s">
        <v>479</v>
      </c>
      <c r="P65" s="7">
        <f t="shared" si="2"/>
        <v>42.78</v>
      </c>
      <c r="Q65" s="7">
        <v>42.28</v>
      </c>
      <c r="R65" s="7">
        <v>0</v>
      </c>
      <c r="S65" s="7">
        <v>0</v>
      </c>
      <c r="T65" s="7">
        <v>0</v>
      </c>
      <c r="U65" s="7">
        <v>0.5</v>
      </c>
      <c r="V65" s="7">
        <v>280</v>
      </c>
      <c r="W65" s="7">
        <v>1063</v>
      </c>
      <c r="X65" s="7">
        <v>0</v>
      </c>
      <c r="Y65" s="7">
        <v>78</v>
      </c>
      <c r="Z65" s="7">
        <v>295</v>
      </c>
      <c r="AA65" s="7" t="s">
        <v>367</v>
      </c>
      <c r="AB65" s="7" t="s">
        <v>182</v>
      </c>
      <c r="AC65" s="7"/>
    </row>
    <row r="66" s="2" customFormat="1" ht="204.75" spans="1:29">
      <c r="A66" s="7">
        <v>58</v>
      </c>
      <c r="B66" s="7" t="s">
        <v>175</v>
      </c>
      <c r="C66" s="7" t="s">
        <v>480</v>
      </c>
      <c r="D66" s="7" t="s">
        <v>481</v>
      </c>
      <c r="E66" s="7"/>
      <c r="F66" s="7" t="s">
        <v>50</v>
      </c>
      <c r="G66" s="7" t="s">
        <v>314</v>
      </c>
      <c r="H66" s="7" t="s">
        <v>85</v>
      </c>
      <c r="I66" s="7" t="s">
        <v>352</v>
      </c>
      <c r="J66" s="7" t="s">
        <v>125</v>
      </c>
      <c r="K66" s="12" t="s">
        <v>482</v>
      </c>
      <c r="L66" s="12" t="s">
        <v>483</v>
      </c>
      <c r="M66" s="12" t="s">
        <v>484</v>
      </c>
      <c r="N66" s="7" t="s">
        <v>485</v>
      </c>
      <c r="O66" s="7" t="s">
        <v>486</v>
      </c>
      <c r="P66" s="7">
        <f t="shared" si="2"/>
        <v>33.4</v>
      </c>
      <c r="Q66" s="7">
        <v>32.9</v>
      </c>
      <c r="R66" s="7">
        <v>0</v>
      </c>
      <c r="S66" s="7">
        <v>0</v>
      </c>
      <c r="T66" s="7">
        <v>0</v>
      </c>
      <c r="U66" s="7">
        <v>0.5</v>
      </c>
      <c r="V66" s="7">
        <v>121</v>
      </c>
      <c r="W66" s="7">
        <v>475</v>
      </c>
      <c r="X66" s="7">
        <v>0</v>
      </c>
      <c r="Y66" s="7">
        <v>23</v>
      </c>
      <c r="Z66" s="7">
        <v>86</v>
      </c>
      <c r="AA66" s="7" t="s">
        <v>47</v>
      </c>
      <c r="AB66" s="7" t="s">
        <v>182</v>
      </c>
      <c r="AC66" s="7"/>
    </row>
    <row r="67" s="2" customFormat="1" ht="173.25" spans="1:29">
      <c r="A67" s="7">
        <v>59</v>
      </c>
      <c r="B67" s="7" t="s">
        <v>175</v>
      </c>
      <c r="C67" s="7" t="s">
        <v>487</v>
      </c>
      <c r="D67" s="7" t="s">
        <v>488</v>
      </c>
      <c r="E67" s="7"/>
      <c r="F67" s="7" t="s">
        <v>50</v>
      </c>
      <c r="G67" s="7" t="s">
        <v>314</v>
      </c>
      <c r="H67" s="7" t="s">
        <v>85</v>
      </c>
      <c r="I67" s="7" t="s">
        <v>360</v>
      </c>
      <c r="J67" s="7" t="s">
        <v>185</v>
      </c>
      <c r="K67" s="12" t="s">
        <v>489</v>
      </c>
      <c r="L67" s="12" t="s">
        <v>490</v>
      </c>
      <c r="M67" s="12" t="s">
        <v>491</v>
      </c>
      <c r="N67" s="7" t="s">
        <v>492</v>
      </c>
      <c r="O67" s="7" t="s">
        <v>493</v>
      </c>
      <c r="P67" s="7">
        <f t="shared" si="2"/>
        <v>12</v>
      </c>
      <c r="Q67" s="7">
        <v>11.6</v>
      </c>
      <c r="R67" s="7">
        <v>0</v>
      </c>
      <c r="S67" s="7">
        <v>0</v>
      </c>
      <c r="T67" s="2">
        <v>0</v>
      </c>
      <c r="U67" s="7">
        <v>0.4</v>
      </c>
      <c r="V67" s="7">
        <v>51</v>
      </c>
      <c r="W67" s="7">
        <v>210</v>
      </c>
      <c r="X67" s="7">
        <v>0</v>
      </c>
      <c r="Y67" s="7">
        <v>4</v>
      </c>
      <c r="Z67" s="7">
        <v>15</v>
      </c>
      <c r="AA67" s="7"/>
      <c r="AB67" s="7" t="s">
        <v>367</v>
      </c>
      <c r="AC67" s="7" t="s">
        <v>182</v>
      </c>
    </row>
    <row r="68" s="2" customFormat="1" ht="78.75" spans="1:29">
      <c r="A68" s="7">
        <v>60</v>
      </c>
      <c r="B68" s="7" t="s">
        <v>272</v>
      </c>
      <c r="C68" s="7" t="s">
        <v>494</v>
      </c>
      <c r="D68" s="7" t="s">
        <v>495</v>
      </c>
      <c r="E68" s="7"/>
      <c r="F68" s="7" t="s">
        <v>50</v>
      </c>
      <c r="G68" s="7" t="s">
        <v>314</v>
      </c>
      <c r="H68" s="7" t="s">
        <v>85</v>
      </c>
      <c r="I68" s="7" t="s">
        <v>86</v>
      </c>
      <c r="J68" s="7" t="s">
        <v>496</v>
      </c>
      <c r="K68" s="12" t="s">
        <v>497</v>
      </c>
      <c r="L68" s="12" t="s">
        <v>498</v>
      </c>
      <c r="M68" s="12" t="s">
        <v>499</v>
      </c>
      <c r="N68" s="7" t="s">
        <v>500</v>
      </c>
      <c r="O68" s="7" t="s">
        <v>501</v>
      </c>
      <c r="P68" s="7">
        <f t="shared" si="2"/>
        <v>173</v>
      </c>
      <c r="Q68" s="7">
        <v>0</v>
      </c>
      <c r="R68" s="7">
        <v>0</v>
      </c>
      <c r="S68" s="7">
        <v>171</v>
      </c>
      <c r="T68" s="7">
        <v>0</v>
      </c>
      <c r="U68" s="7">
        <v>2</v>
      </c>
      <c r="V68" s="7">
        <v>253</v>
      </c>
      <c r="W68" s="7">
        <v>918</v>
      </c>
      <c r="X68" s="7">
        <v>1</v>
      </c>
      <c r="Y68" s="7">
        <v>87</v>
      </c>
      <c r="Z68" s="7">
        <v>278</v>
      </c>
      <c r="AA68" s="7" t="s">
        <v>250</v>
      </c>
      <c r="AB68" s="7" t="s">
        <v>279</v>
      </c>
      <c r="AC68" s="7"/>
    </row>
    <row r="69" s="2" customFormat="1" ht="94.5" spans="1:29">
      <c r="A69" s="7">
        <v>61</v>
      </c>
      <c r="B69" s="7" t="s">
        <v>272</v>
      </c>
      <c r="C69" s="7" t="s">
        <v>494</v>
      </c>
      <c r="D69" s="7" t="s">
        <v>502</v>
      </c>
      <c r="E69" s="7"/>
      <c r="F69" s="7" t="s">
        <v>50</v>
      </c>
      <c r="G69" s="7" t="s">
        <v>314</v>
      </c>
      <c r="H69" s="7" t="s">
        <v>85</v>
      </c>
      <c r="I69" s="7" t="s">
        <v>344</v>
      </c>
      <c r="J69" s="7" t="s">
        <v>125</v>
      </c>
      <c r="K69" s="12" t="s">
        <v>503</v>
      </c>
      <c r="L69" s="12" t="s">
        <v>504</v>
      </c>
      <c r="M69" s="12" t="s">
        <v>505</v>
      </c>
      <c r="N69" s="7" t="s">
        <v>506</v>
      </c>
      <c r="O69" s="7" t="s">
        <v>507</v>
      </c>
      <c r="P69" s="7">
        <f t="shared" si="2"/>
        <v>23</v>
      </c>
      <c r="Q69" s="7">
        <v>0</v>
      </c>
      <c r="R69" s="7">
        <v>22.5</v>
      </c>
      <c r="S69" s="7">
        <v>0</v>
      </c>
      <c r="T69" s="7">
        <v>0</v>
      </c>
      <c r="U69" s="7">
        <v>0.5</v>
      </c>
      <c r="V69" s="7">
        <v>103</v>
      </c>
      <c r="W69" s="7">
        <v>346</v>
      </c>
      <c r="X69" s="7">
        <v>1</v>
      </c>
      <c r="Y69" s="7">
        <v>50</v>
      </c>
      <c r="Z69" s="7">
        <v>141</v>
      </c>
      <c r="AA69" s="7" t="s">
        <v>250</v>
      </c>
      <c r="AB69" s="7" t="s">
        <v>279</v>
      </c>
      <c r="AC69" s="7"/>
    </row>
    <row r="70" s="2" customFormat="1" ht="189" spans="1:29">
      <c r="A70" s="7">
        <v>62</v>
      </c>
      <c r="B70" s="7" t="s">
        <v>272</v>
      </c>
      <c r="C70" s="7" t="s">
        <v>508</v>
      </c>
      <c r="D70" s="7" t="s">
        <v>509</v>
      </c>
      <c r="E70" s="7"/>
      <c r="F70" s="7" t="s">
        <v>50</v>
      </c>
      <c r="G70" s="7" t="s">
        <v>314</v>
      </c>
      <c r="H70" s="7" t="s">
        <v>85</v>
      </c>
      <c r="I70" s="7" t="s">
        <v>360</v>
      </c>
      <c r="J70" s="7" t="s">
        <v>510</v>
      </c>
      <c r="K70" s="12" t="s">
        <v>511</v>
      </c>
      <c r="L70" s="12" t="s">
        <v>512</v>
      </c>
      <c r="M70" s="12" t="s">
        <v>513</v>
      </c>
      <c r="N70" s="7" t="s">
        <v>514</v>
      </c>
      <c r="O70" s="7" t="s">
        <v>515</v>
      </c>
      <c r="P70" s="7">
        <f t="shared" si="2"/>
        <v>16.3</v>
      </c>
      <c r="Q70" s="7">
        <v>16</v>
      </c>
      <c r="R70" s="7">
        <v>0</v>
      </c>
      <c r="S70" s="7">
        <v>0</v>
      </c>
      <c r="T70" s="7">
        <v>0</v>
      </c>
      <c r="U70" s="7">
        <v>0.3</v>
      </c>
      <c r="V70" s="7">
        <v>314</v>
      </c>
      <c r="W70" s="7">
        <v>1194</v>
      </c>
      <c r="X70" s="7">
        <v>0</v>
      </c>
      <c r="Y70" s="7">
        <v>68</v>
      </c>
      <c r="Z70" s="7">
        <v>268</v>
      </c>
      <c r="AA70" s="7" t="s">
        <v>367</v>
      </c>
      <c r="AB70" s="7" t="s">
        <v>279</v>
      </c>
      <c r="AC70" s="7"/>
    </row>
    <row r="71" s="2" customFormat="1" ht="94.5" spans="1:29">
      <c r="A71" s="7">
        <v>63</v>
      </c>
      <c r="B71" s="7" t="s">
        <v>516</v>
      </c>
      <c r="C71" s="7" t="s">
        <v>517</v>
      </c>
      <c r="D71" s="7" t="s">
        <v>518</v>
      </c>
      <c r="E71" s="7"/>
      <c r="F71" s="7" t="s">
        <v>50</v>
      </c>
      <c r="G71" s="7" t="s">
        <v>314</v>
      </c>
      <c r="H71" s="7" t="s">
        <v>519</v>
      </c>
      <c r="I71" s="7" t="s">
        <v>520</v>
      </c>
      <c r="J71" s="7" t="s">
        <v>496</v>
      </c>
      <c r="K71" s="12" t="s">
        <v>521</v>
      </c>
      <c r="L71" s="12" t="s">
        <v>522</v>
      </c>
      <c r="M71" s="12" t="s">
        <v>523</v>
      </c>
      <c r="N71" s="7" t="s">
        <v>524</v>
      </c>
      <c r="O71" s="7" t="s">
        <v>525</v>
      </c>
      <c r="P71" s="7">
        <f t="shared" si="2"/>
        <v>22.2</v>
      </c>
      <c r="Q71" s="7">
        <v>19.8</v>
      </c>
      <c r="R71" s="7">
        <v>0</v>
      </c>
      <c r="S71" s="7">
        <v>0</v>
      </c>
      <c r="T71" s="7">
        <v>0</v>
      </c>
      <c r="U71" s="7">
        <v>2.4</v>
      </c>
      <c r="V71" s="7">
        <v>519</v>
      </c>
      <c r="W71" s="7">
        <v>1972</v>
      </c>
      <c r="X71" s="7">
        <v>0</v>
      </c>
      <c r="Y71" s="7">
        <v>7</v>
      </c>
      <c r="Z71" s="7">
        <v>18</v>
      </c>
      <c r="AA71" s="7" t="s">
        <v>47</v>
      </c>
      <c r="AB71" s="7" t="s">
        <v>526</v>
      </c>
      <c r="AC71" s="7"/>
    </row>
    <row r="72" s="2" customFormat="1" ht="141.75" spans="1:29">
      <c r="A72" s="7">
        <v>64</v>
      </c>
      <c r="B72" s="7" t="s">
        <v>516</v>
      </c>
      <c r="C72" s="7" t="s">
        <v>527</v>
      </c>
      <c r="D72" s="7" t="s">
        <v>528</v>
      </c>
      <c r="E72" s="7"/>
      <c r="F72" s="7"/>
      <c r="G72" s="7" t="s">
        <v>314</v>
      </c>
      <c r="H72" s="7" t="s">
        <v>85</v>
      </c>
      <c r="I72" s="7" t="s">
        <v>344</v>
      </c>
      <c r="J72" s="7" t="s">
        <v>529</v>
      </c>
      <c r="K72" s="12" t="s">
        <v>530</v>
      </c>
      <c r="L72" s="12" t="s">
        <v>531</v>
      </c>
      <c r="M72" s="12" t="s">
        <v>532</v>
      </c>
      <c r="N72" s="7" t="s">
        <v>524</v>
      </c>
      <c r="O72" s="7" t="s">
        <v>533</v>
      </c>
      <c r="P72" s="7">
        <f t="shared" ref="P72:P85" si="3">Q72+R72+S72++U72+T72</f>
        <v>41.5</v>
      </c>
      <c r="Q72" s="7">
        <v>0</v>
      </c>
      <c r="R72" s="7">
        <v>0</v>
      </c>
      <c r="S72" s="7">
        <v>40</v>
      </c>
      <c r="T72" s="7">
        <v>0</v>
      </c>
      <c r="U72" s="7">
        <v>1.5</v>
      </c>
      <c r="V72" s="7">
        <v>595</v>
      </c>
      <c r="W72" s="7">
        <v>2468</v>
      </c>
      <c r="X72" s="7">
        <v>0</v>
      </c>
      <c r="Y72" s="7">
        <v>9</v>
      </c>
      <c r="Z72" s="7">
        <v>30</v>
      </c>
      <c r="AA72" s="7" t="s">
        <v>250</v>
      </c>
      <c r="AB72" s="7" t="s">
        <v>526</v>
      </c>
      <c r="AC72" s="7"/>
    </row>
    <row r="73" s="2" customFormat="1" ht="94.5" spans="1:29">
      <c r="A73" s="7">
        <v>65</v>
      </c>
      <c r="B73" s="7" t="s">
        <v>534</v>
      </c>
      <c r="C73" s="7" t="s">
        <v>535</v>
      </c>
      <c r="D73" s="7" t="s">
        <v>536</v>
      </c>
      <c r="E73" s="7"/>
      <c r="F73" s="7" t="s">
        <v>50</v>
      </c>
      <c r="G73" s="7" t="s">
        <v>314</v>
      </c>
      <c r="H73" s="7" t="s">
        <v>85</v>
      </c>
      <c r="I73" s="7" t="s">
        <v>344</v>
      </c>
      <c r="J73" s="7" t="s">
        <v>108</v>
      </c>
      <c r="K73" s="12" t="s">
        <v>537</v>
      </c>
      <c r="L73" s="12" t="s">
        <v>538</v>
      </c>
      <c r="M73" s="12" t="s">
        <v>539</v>
      </c>
      <c r="N73" s="7" t="s">
        <v>540</v>
      </c>
      <c r="O73" s="7" t="s">
        <v>541</v>
      </c>
      <c r="P73" s="7">
        <f t="shared" si="3"/>
        <v>36</v>
      </c>
      <c r="Q73" s="7">
        <v>35</v>
      </c>
      <c r="R73" s="7">
        <v>0</v>
      </c>
      <c r="S73" s="7">
        <v>0</v>
      </c>
      <c r="T73" s="7">
        <v>0</v>
      </c>
      <c r="U73" s="7">
        <v>1</v>
      </c>
      <c r="V73" s="7">
        <v>90</v>
      </c>
      <c r="W73" s="7">
        <v>360</v>
      </c>
      <c r="X73" s="7">
        <v>1</v>
      </c>
      <c r="Y73" s="7">
        <v>107</v>
      </c>
      <c r="Z73" s="7">
        <v>437</v>
      </c>
      <c r="AA73" s="7" t="s">
        <v>250</v>
      </c>
      <c r="AB73" s="7" t="s">
        <v>542</v>
      </c>
      <c r="AC73" s="7"/>
    </row>
    <row r="74" s="2" customFormat="1" ht="126" spans="1:29">
      <c r="A74" s="7">
        <v>66</v>
      </c>
      <c r="B74" s="7" t="s">
        <v>534</v>
      </c>
      <c r="C74" s="7" t="s">
        <v>535</v>
      </c>
      <c r="D74" s="7" t="s">
        <v>543</v>
      </c>
      <c r="E74" s="7"/>
      <c r="F74" s="7" t="s">
        <v>50</v>
      </c>
      <c r="G74" s="7" t="s">
        <v>314</v>
      </c>
      <c r="H74" s="7" t="s">
        <v>85</v>
      </c>
      <c r="I74" s="7" t="s">
        <v>210</v>
      </c>
      <c r="J74" s="7" t="s">
        <v>231</v>
      </c>
      <c r="K74" s="12" t="s">
        <v>544</v>
      </c>
      <c r="L74" s="12" t="s">
        <v>545</v>
      </c>
      <c r="M74" s="12" t="s">
        <v>546</v>
      </c>
      <c r="N74" s="7" t="s">
        <v>547</v>
      </c>
      <c r="O74" s="7" t="s">
        <v>548</v>
      </c>
      <c r="P74" s="7">
        <f t="shared" si="3"/>
        <v>27.99</v>
      </c>
      <c r="Q74" s="7">
        <v>27.49</v>
      </c>
      <c r="R74" s="7">
        <v>0</v>
      </c>
      <c r="S74" s="7">
        <v>0</v>
      </c>
      <c r="T74" s="7">
        <v>0</v>
      </c>
      <c r="U74" s="7">
        <v>0.5</v>
      </c>
      <c r="V74" s="7">
        <v>35</v>
      </c>
      <c r="W74" s="7">
        <v>165</v>
      </c>
      <c r="X74" s="7">
        <v>1</v>
      </c>
      <c r="Y74" s="7">
        <v>6</v>
      </c>
      <c r="Z74" s="7">
        <v>27</v>
      </c>
      <c r="AA74" s="7" t="s">
        <v>250</v>
      </c>
      <c r="AB74" s="7" t="s">
        <v>542</v>
      </c>
      <c r="AC74" s="7"/>
    </row>
    <row r="75" s="2" customFormat="1" ht="78.75" spans="1:29">
      <c r="A75" s="7">
        <v>67</v>
      </c>
      <c r="B75" s="7" t="s">
        <v>534</v>
      </c>
      <c r="C75" s="7" t="s">
        <v>549</v>
      </c>
      <c r="D75" s="7" t="s">
        <v>550</v>
      </c>
      <c r="E75" s="7"/>
      <c r="F75" s="7" t="s">
        <v>50</v>
      </c>
      <c r="G75" s="7" t="s">
        <v>314</v>
      </c>
      <c r="H75" s="7" t="s">
        <v>409</v>
      </c>
      <c r="I75" s="7" t="s">
        <v>210</v>
      </c>
      <c r="J75" s="7" t="s">
        <v>231</v>
      </c>
      <c r="K75" s="12" t="s">
        <v>551</v>
      </c>
      <c r="L75" s="12" t="s">
        <v>552</v>
      </c>
      <c r="M75" s="12" t="s">
        <v>553</v>
      </c>
      <c r="N75" s="7" t="s">
        <v>554</v>
      </c>
      <c r="O75" s="7" t="s">
        <v>555</v>
      </c>
      <c r="P75" s="7">
        <f t="shared" si="3"/>
        <v>13.8</v>
      </c>
      <c r="Q75" s="7"/>
      <c r="R75" s="7">
        <v>13.5</v>
      </c>
      <c r="S75" s="7">
        <v>0</v>
      </c>
      <c r="T75" s="7">
        <v>0</v>
      </c>
      <c r="U75" s="7">
        <v>0.3</v>
      </c>
      <c r="V75" s="7">
        <v>142</v>
      </c>
      <c r="W75" s="7">
        <v>980</v>
      </c>
      <c r="X75" s="7">
        <v>1</v>
      </c>
      <c r="Y75" s="7">
        <v>5</v>
      </c>
      <c r="Z75" s="7">
        <v>15</v>
      </c>
      <c r="AA75" s="7" t="s">
        <v>47</v>
      </c>
      <c r="AB75" s="7" t="s">
        <v>542</v>
      </c>
      <c r="AC75" s="7"/>
    </row>
    <row r="76" s="2" customFormat="1" ht="362.25" spans="1:29">
      <c r="A76" s="7">
        <v>68</v>
      </c>
      <c r="B76" s="7" t="s">
        <v>280</v>
      </c>
      <c r="C76" s="7" t="s">
        <v>281</v>
      </c>
      <c r="D76" s="7" t="s">
        <v>556</v>
      </c>
      <c r="E76" s="7"/>
      <c r="F76" s="7" t="s">
        <v>50</v>
      </c>
      <c r="G76" s="7" t="s">
        <v>314</v>
      </c>
      <c r="H76" s="7" t="s">
        <v>85</v>
      </c>
      <c r="I76" s="7" t="s">
        <v>210</v>
      </c>
      <c r="J76" s="7" t="s">
        <v>108</v>
      </c>
      <c r="K76" s="12" t="s">
        <v>557</v>
      </c>
      <c r="L76" s="12" t="s">
        <v>558</v>
      </c>
      <c r="M76" s="12" t="s">
        <v>412</v>
      </c>
      <c r="N76" s="7" t="s">
        <v>559</v>
      </c>
      <c r="O76" s="7" t="s">
        <v>560</v>
      </c>
      <c r="P76" s="7">
        <f t="shared" si="3"/>
        <v>67.57</v>
      </c>
      <c r="Q76" s="7">
        <v>66.57</v>
      </c>
      <c r="R76" s="7">
        <v>0</v>
      </c>
      <c r="S76" s="7">
        <v>0</v>
      </c>
      <c r="T76" s="7">
        <v>0</v>
      </c>
      <c r="U76" s="7">
        <v>1</v>
      </c>
      <c r="V76" s="7">
        <v>150</v>
      </c>
      <c r="W76" s="7">
        <v>386</v>
      </c>
      <c r="X76" s="7"/>
      <c r="Y76" s="7">
        <v>17</v>
      </c>
      <c r="Z76" s="7">
        <v>58</v>
      </c>
      <c r="AA76" s="7" t="s">
        <v>250</v>
      </c>
      <c r="AB76" s="7" t="s">
        <v>287</v>
      </c>
      <c r="AC76" s="7"/>
    </row>
    <row r="77" s="2" customFormat="1" ht="94.5" spans="1:29">
      <c r="A77" s="7">
        <v>69</v>
      </c>
      <c r="B77" s="7" t="s">
        <v>295</v>
      </c>
      <c r="C77" s="7" t="s">
        <v>561</v>
      </c>
      <c r="D77" s="7" t="s">
        <v>562</v>
      </c>
      <c r="E77" s="7"/>
      <c r="F77" s="7" t="s">
        <v>50</v>
      </c>
      <c r="G77" s="7" t="s">
        <v>314</v>
      </c>
      <c r="H77" s="7" t="s">
        <v>85</v>
      </c>
      <c r="I77" s="7" t="s">
        <v>360</v>
      </c>
      <c r="J77" s="7" t="s">
        <v>393</v>
      </c>
      <c r="K77" s="12" t="s">
        <v>563</v>
      </c>
      <c r="L77" s="12" t="s">
        <v>563</v>
      </c>
      <c r="M77" s="12" t="s">
        <v>564</v>
      </c>
      <c r="N77" s="7" t="s">
        <v>302</v>
      </c>
      <c r="O77" s="7" t="s">
        <v>565</v>
      </c>
      <c r="P77" s="7">
        <f t="shared" si="3"/>
        <v>10.95</v>
      </c>
      <c r="Q77" s="7">
        <v>10.75</v>
      </c>
      <c r="R77" s="7">
        <v>0</v>
      </c>
      <c r="S77" s="7">
        <v>0</v>
      </c>
      <c r="T77" s="7">
        <v>0</v>
      </c>
      <c r="U77" s="7">
        <v>0.2</v>
      </c>
      <c r="V77" s="7">
        <v>268</v>
      </c>
      <c r="W77" s="7">
        <v>1006</v>
      </c>
      <c r="X77" s="7"/>
      <c r="Y77" s="7">
        <v>8</v>
      </c>
      <c r="Z77" s="7">
        <v>32</v>
      </c>
      <c r="AA77" s="7" t="s">
        <v>367</v>
      </c>
      <c r="AB77" s="7" t="s">
        <v>304</v>
      </c>
      <c r="AC77" s="7"/>
    </row>
    <row r="78" s="3" customFormat="1" ht="47.25" spans="1:29">
      <c r="A78" s="9"/>
      <c r="B78" s="9"/>
      <c r="C78" s="9"/>
      <c r="D78" s="9"/>
      <c r="E78" s="9" t="s">
        <v>566</v>
      </c>
      <c r="F78" s="9"/>
      <c r="G78" s="9"/>
      <c r="H78" s="9"/>
      <c r="I78" s="9"/>
      <c r="J78" s="9"/>
      <c r="K78" s="13"/>
      <c r="L78" s="13"/>
      <c r="M78" s="13"/>
      <c r="N78" s="14"/>
      <c r="O78" s="14"/>
      <c r="P78" s="9">
        <f t="shared" si="3"/>
        <v>70</v>
      </c>
      <c r="Q78" s="9">
        <f t="shared" ref="Q78:Z78" si="4">Q79</f>
        <v>70</v>
      </c>
      <c r="R78" s="9">
        <f t="shared" si="4"/>
        <v>0</v>
      </c>
      <c r="S78" s="9">
        <f t="shared" si="4"/>
        <v>0</v>
      </c>
      <c r="T78" s="9">
        <f t="shared" si="4"/>
        <v>0</v>
      </c>
      <c r="U78" s="9">
        <f t="shared" si="4"/>
        <v>0</v>
      </c>
      <c r="V78" s="9">
        <f t="shared" si="4"/>
        <v>136</v>
      </c>
      <c r="W78" s="9">
        <f t="shared" si="4"/>
        <v>420</v>
      </c>
      <c r="X78" s="9">
        <f t="shared" si="4"/>
        <v>16</v>
      </c>
      <c r="Y78" s="9">
        <f t="shared" si="4"/>
        <v>112</v>
      </c>
      <c r="Z78" s="9">
        <f t="shared" si="4"/>
        <v>333</v>
      </c>
      <c r="AA78" s="9"/>
      <c r="AB78" s="9"/>
      <c r="AC78" s="9"/>
    </row>
    <row r="79" s="2" customFormat="1" ht="63" spans="1:29">
      <c r="A79" s="7">
        <v>70</v>
      </c>
      <c r="B79" s="7" t="s">
        <v>38</v>
      </c>
      <c r="C79" s="7" t="s">
        <v>39</v>
      </c>
      <c r="D79" s="7" t="s">
        <v>567</v>
      </c>
      <c r="E79" s="7"/>
      <c r="F79" s="7" t="s">
        <v>41</v>
      </c>
      <c r="G79" s="7" t="s">
        <v>566</v>
      </c>
      <c r="H79" s="7" t="s">
        <v>568</v>
      </c>
      <c r="I79" s="7" t="s">
        <v>569</v>
      </c>
      <c r="J79" s="7" t="s">
        <v>39</v>
      </c>
      <c r="K79" s="12" t="s">
        <v>570</v>
      </c>
      <c r="L79" s="12" t="s">
        <v>571</v>
      </c>
      <c r="M79" s="12" t="s">
        <v>572</v>
      </c>
      <c r="N79" s="7"/>
      <c r="O79" s="7"/>
      <c r="P79" s="7">
        <f t="shared" si="3"/>
        <v>70</v>
      </c>
      <c r="Q79" s="7">
        <v>70</v>
      </c>
      <c r="R79" s="7">
        <v>0</v>
      </c>
      <c r="S79" s="7">
        <v>0</v>
      </c>
      <c r="T79" s="7">
        <v>0</v>
      </c>
      <c r="U79" s="7">
        <v>0</v>
      </c>
      <c r="V79" s="7">
        <v>136</v>
      </c>
      <c r="W79" s="7">
        <v>420</v>
      </c>
      <c r="X79" s="7">
        <v>16</v>
      </c>
      <c r="Y79" s="7">
        <v>112</v>
      </c>
      <c r="Z79" s="7">
        <v>333</v>
      </c>
      <c r="AA79" s="7" t="s">
        <v>47</v>
      </c>
      <c r="AB79" s="7" t="s">
        <v>47</v>
      </c>
      <c r="AC79" s="7" t="s">
        <v>48</v>
      </c>
    </row>
    <row r="80" s="3" customFormat="1" spans="1:29">
      <c r="A80" s="9"/>
      <c r="B80" s="9"/>
      <c r="C80" s="9"/>
      <c r="D80" s="9"/>
      <c r="E80" s="9" t="s">
        <v>573</v>
      </c>
      <c r="F80" s="9"/>
      <c r="G80" s="9"/>
      <c r="H80" s="9"/>
      <c r="I80" s="9"/>
      <c r="J80" s="9"/>
      <c r="K80" s="13"/>
      <c r="L80" s="13"/>
      <c r="M80" s="13"/>
      <c r="N80" s="14"/>
      <c r="O80" s="14"/>
      <c r="P80" s="9">
        <f t="shared" si="3"/>
        <v>214.06</v>
      </c>
      <c r="Q80" s="9">
        <f>SUM(Q81:Q82)</f>
        <v>211.51</v>
      </c>
      <c r="R80" s="9">
        <v>2.55</v>
      </c>
      <c r="S80" s="9">
        <f>SUM(S81:S82)</f>
        <v>0</v>
      </c>
      <c r="T80" s="9">
        <f>SUM(T81:T82)</f>
        <v>0</v>
      </c>
      <c r="U80" s="9">
        <f>SUM(U81:U82)</f>
        <v>0</v>
      </c>
      <c r="V80" s="9">
        <f>V81+V83+V82</f>
        <v>2681</v>
      </c>
      <c r="W80" s="9">
        <f>W81+W83+W82</f>
        <v>11342</v>
      </c>
      <c r="X80" s="9">
        <v>19</v>
      </c>
      <c r="Y80" s="9">
        <f>Y81+Y83+Y82</f>
        <v>1801</v>
      </c>
      <c r="Z80" s="9">
        <f>Z81+Z83+Z82</f>
        <v>2491</v>
      </c>
      <c r="AA80" s="9"/>
      <c r="AB80" s="9"/>
      <c r="AC80" s="9"/>
    </row>
    <row r="81" s="2" customFormat="1" ht="173.25" spans="1:29">
      <c r="A81" s="7">
        <v>71</v>
      </c>
      <c r="B81" s="7" t="s">
        <v>38</v>
      </c>
      <c r="C81" s="7" t="s">
        <v>39</v>
      </c>
      <c r="D81" s="7" t="s">
        <v>574</v>
      </c>
      <c r="E81" s="7"/>
      <c r="F81" s="7" t="s">
        <v>50</v>
      </c>
      <c r="G81" s="7" t="s">
        <v>573</v>
      </c>
      <c r="H81" s="7" t="s">
        <v>575</v>
      </c>
      <c r="I81" s="7" t="s">
        <v>576</v>
      </c>
      <c r="J81" s="7" t="s">
        <v>39</v>
      </c>
      <c r="K81" s="12" t="s">
        <v>577</v>
      </c>
      <c r="L81" s="12" t="s">
        <v>578</v>
      </c>
      <c r="M81" s="12" t="s">
        <v>579</v>
      </c>
      <c r="N81" s="7"/>
      <c r="O81" s="7"/>
      <c r="P81" s="7">
        <f t="shared" si="3"/>
        <v>197.86</v>
      </c>
      <c r="Q81" s="7">
        <v>197.86</v>
      </c>
      <c r="R81" s="7">
        <v>0</v>
      </c>
      <c r="S81" s="7">
        <v>0</v>
      </c>
      <c r="T81" s="7">
        <v>0</v>
      </c>
      <c r="U81" s="7">
        <v>0</v>
      </c>
      <c r="V81" s="7"/>
      <c r="W81" s="7"/>
      <c r="X81" s="7">
        <v>37</v>
      </c>
      <c r="Y81" s="7">
        <v>1524</v>
      </c>
      <c r="Z81" s="7">
        <v>1524</v>
      </c>
      <c r="AA81" s="7" t="s">
        <v>580</v>
      </c>
      <c r="AB81" s="7" t="s">
        <v>580</v>
      </c>
      <c r="AC81" s="7" t="s">
        <v>581</v>
      </c>
    </row>
    <row r="82" s="2" customFormat="1" ht="409.5" spans="1:29">
      <c r="A82" s="7">
        <v>72</v>
      </c>
      <c r="B82" s="7" t="s">
        <v>38</v>
      </c>
      <c r="C82" s="7" t="s">
        <v>39</v>
      </c>
      <c r="D82" s="7" t="s">
        <v>582</v>
      </c>
      <c r="E82" s="7"/>
      <c r="F82" s="7" t="s">
        <v>50</v>
      </c>
      <c r="G82" s="7" t="s">
        <v>573</v>
      </c>
      <c r="H82" s="7" t="s">
        <v>583</v>
      </c>
      <c r="I82" s="7" t="s">
        <v>583</v>
      </c>
      <c r="J82" s="7" t="s">
        <v>584</v>
      </c>
      <c r="K82" s="12" t="s">
        <v>585</v>
      </c>
      <c r="L82" s="12" t="s">
        <v>586</v>
      </c>
      <c r="M82" s="12" t="s">
        <v>587</v>
      </c>
      <c r="N82" s="7" t="s">
        <v>588</v>
      </c>
      <c r="O82" s="7" t="s">
        <v>589</v>
      </c>
      <c r="P82" s="7">
        <f t="shared" si="3"/>
        <v>13.65</v>
      </c>
      <c r="Q82" s="7">
        <v>13.65</v>
      </c>
      <c r="R82" s="7">
        <v>0</v>
      </c>
      <c r="S82" s="7">
        <v>0</v>
      </c>
      <c r="T82" s="7">
        <v>0</v>
      </c>
      <c r="U82" s="7">
        <v>0</v>
      </c>
      <c r="V82" s="7">
        <v>2681</v>
      </c>
      <c r="W82" s="7">
        <v>11342</v>
      </c>
      <c r="X82" s="7">
        <v>35</v>
      </c>
      <c r="Y82" s="7">
        <v>91</v>
      </c>
      <c r="Z82" s="7">
        <v>326</v>
      </c>
      <c r="AA82" s="7" t="s">
        <v>47</v>
      </c>
      <c r="AB82" s="7" t="s">
        <v>47</v>
      </c>
      <c r="AC82" s="7" t="s">
        <v>590</v>
      </c>
    </row>
    <row r="83" s="2" customFormat="1" ht="94.5" spans="1:29">
      <c r="A83" s="7">
        <v>73</v>
      </c>
      <c r="B83" s="7" t="s">
        <v>38</v>
      </c>
      <c r="C83" s="7" t="s">
        <v>39</v>
      </c>
      <c r="D83" s="7" t="s">
        <v>591</v>
      </c>
      <c r="E83" s="7"/>
      <c r="F83" s="7" t="s">
        <v>50</v>
      </c>
      <c r="G83" s="7" t="s">
        <v>573</v>
      </c>
      <c r="H83" s="7" t="s">
        <v>583</v>
      </c>
      <c r="I83" s="7" t="s">
        <v>583</v>
      </c>
      <c r="J83" s="7" t="s">
        <v>39</v>
      </c>
      <c r="K83" s="12" t="s">
        <v>592</v>
      </c>
      <c r="L83" s="12" t="s">
        <v>593</v>
      </c>
      <c r="M83" s="12" t="s">
        <v>594</v>
      </c>
      <c r="N83" s="7"/>
      <c r="O83" s="7"/>
      <c r="P83" s="7">
        <f t="shared" si="3"/>
        <v>2.55</v>
      </c>
      <c r="Q83" s="7">
        <v>0</v>
      </c>
      <c r="R83" s="7">
        <v>2.55</v>
      </c>
      <c r="S83" s="7">
        <v>0</v>
      </c>
      <c r="T83" s="7">
        <v>0</v>
      </c>
      <c r="U83" s="7">
        <v>0</v>
      </c>
      <c r="V83" s="7"/>
      <c r="W83" s="7"/>
      <c r="X83" s="7">
        <v>9</v>
      </c>
      <c r="Y83" s="7">
        <v>186</v>
      </c>
      <c r="Z83" s="7">
        <v>641</v>
      </c>
      <c r="AA83" s="7" t="s">
        <v>595</v>
      </c>
      <c r="AB83" s="7" t="s">
        <v>595</v>
      </c>
      <c r="AC83" s="7" t="s">
        <v>596</v>
      </c>
    </row>
    <row r="84" s="3" customFormat="1" ht="31.5" spans="1:29">
      <c r="A84" s="14"/>
      <c r="B84" s="9"/>
      <c r="C84" s="9"/>
      <c r="D84" s="9"/>
      <c r="E84" s="9" t="s">
        <v>597</v>
      </c>
      <c r="F84" s="9"/>
      <c r="G84" s="9"/>
      <c r="H84" s="9"/>
      <c r="I84" s="9"/>
      <c r="J84" s="9"/>
      <c r="K84" s="13"/>
      <c r="L84" s="13"/>
      <c r="M84" s="13"/>
      <c r="N84" s="14"/>
      <c r="O84" s="14"/>
      <c r="P84" s="9">
        <f t="shared" si="3"/>
        <v>29</v>
      </c>
      <c r="Q84" s="9">
        <v>20</v>
      </c>
      <c r="R84" s="9">
        <v>3</v>
      </c>
      <c r="S84" s="9">
        <v>6</v>
      </c>
      <c r="T84" s="9">
        <v>0</v>
      </c>
      <c r="U84" s="9">
        <v>0</v>
      </c>
      <c r="V84" s="9"/>
      <c r="W84" s="9"/>
      <c r="X84" s="9"/>
      <c r="Y84" s="9"/>
      <c r="Z84" s="9"/>
      <c r="AA84" s="9"/>
      <c r="AB84" s="9"/>
      <c r="AC84" s="9"/>
    </row>
    <row r="85" s="2" customFormat="1" ht="94.5" spans="1:29">
      <c r="A85" s="7">
        <v>74</v>
      </c>
      <c r="B85" s="7" t="s">
        <v>38</v>
      </c>
      <c r="C85" s="7"/>
      <c r="D85" s="7" t="s">
        <v>598</v>
      </c>
      <c r="E85" s="7"/>
      <c r="F85" s="7" t="s">
        <v>50</v>
      </c>
      <c r="G85" s="7" t="s">
        <v>597</v>
      </c>
      <c r="H85" s="7" t="s">
        <v>597</v>
      </c>
      <c r="I85" s="7" t="s">
        <v>597</v>
      </c>
      <c r="J85" s="7"/>
      <c r="K85" s="12" t="s">
        <v>599</v>
      </c>
      <c r="L85" s="12" t="s">
        <v>600</v>
      </c>
      <c r="M85" s="12" t="s">
        <v>601</v>
      </c>
      <c r="N85" s="7"/>
      <c r="O85" s="7"/>
      <c r="P85" s="7">
        <f t="shared" si="3"/>
        <v>29</v>
      </c>
      <c r="Q85" s="7">
        <v>20</v>
      </c>
      <c r="R85" s="7">
        <v>3</v>
      </c>
      <c r="S85" s="7">
        <v>6</v>
      </c>
      <c r="T85" s="7">
        <v>0</v>
      </c>
      <c r="U85" s="7">
        <v>0</v>
      </c>
      <c r="V85" s="7"/>
      <c r="W85" s="7"/>
      <c r="X85" s="7"/>
      <c r="Y85" s="7"/>
      <c r="Z85" s="7"/>
      <c r="AA85" s="7" t="s">
        <v>47</v>
      </c>
      <c r="AB85" s="7" t="s">
        <v>47</v>
      </c>
      <c r="AC85" s="7"/>
    </row>
  </sheetData>
  <mergeCells count="17">
    <mergeCell ref="A1:AC1"/>
    <mergeCell ref="A2:AC2"/>
    <mergeCell ref="A3:AC3"/>
    <mergeCell ref="E4:I4"/>
    <mergeCell ref="J4:M4"/>
    <mergeCell ref="Q4:U4"/>
    <mergeCell ref="V4:Z4"/>
    <mergeCell ref="A4:A5"/>
    <mergeCell ref="B4:B5"/>
    <mergeCell ref="C4:C5"/>
    <mergeCell ref="D4:D5"/>
    <mergeCell ref="N4:N5"/>
    <mergeCell ref="O4:O5"/>
    <mergeCell ref="P4:P5"/>
    <mergeCell ref="AA4:AA5"/>
    <mergeCell ref="AB4:AB5"/>
    <mergeCell ref="AC4:AC5"/>
  </mergeCells>
  <dataValidations count="2">
    <dataValidation type="list" allowBlank="1" showInputMessage="1" showErrorMessage="1" sqref="G29 G33 G43 G45 G47:G54 G59:G61 G65:G74 G76:G77">
      <formula1>"产业发展,就业项目,乡村建设行动,易地搬迁后扶,巩固三保障成果,乡村治理和精神文明建设,项目管理费,其他"</formula1>
    </dataValidation>
    <dataValidation type="list" allowBlank="1" showInputMessage="1" showErrorMessage="1" sqref="I32 H46:I46 H55:I55 I57 I65 I67 I70 H71:I71 I72 I49:I54 I60:I61 I76:I78 H30:I31">
      <formula1>INDIRECT(G30)</formula1>
    </dataValidation>
  </dataValidations>
  <pageMargins left="0.511805560645156" right="0.432638906118438" top="1.14166661510317" bottom="0.826388926017941" header="0.499999992490753" footer="0.499999992490753"/>
  <pageSetup paperSize="32767" orientation="landscape"/>
  <headerFooter>
    <oddFooter>&amp;C&amp;"宋体,常规"&amp;12第 &amp;"宋体,常规"&amp;12&amp;P&amp;"宋体,常规"&amp;12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Yozo_Office9.0.5233.191ZH.S1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Sany</cp:lastModifiedBy>
  <cp:revision>0</cp:revision>
  <dcterms:created xsi:type="dcterms:W3CDTF">2016-12-03T16:54:00Z</dcterms:created>
  <cp:lastPrinted>2024-07-25T17:03:00Z</cp:lastPrinted>
  <dcterms:modified xsi:type="dcterms:W3CDTF">2024-12-18T17:46:53Z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1EECF148519DB44CA59062678DDB2508_43</vt:lpwstr>
  </property>
</Properties>
</file>