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826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<sst xmlns="http://schemas.openxmlformats.org/spreadsheetml/2006/main" count="61" uniqueCount="38">
  <si>
    <t>广元市利州区5月重度残疾人护理补贴发放汇总表</t>
  </si>
  <si>
    <t>填报单位：广元市利州区民政局     计量单位：人/元                填报时间：2023年5月17日</t>
  </si>
  <si>
    <t>乡镇  （街道）</t>
  </si>
  <si>
    <t>一级残疾人数</t>
  </si>
  <si>
    <t>二级残疾人数</t>
  </si>
  <si>
    <t>一级残疾补贴金额</t>
  </si>
  <si>
    <t>二级残疾补贴金额</t>
  </si>
  <si>
    <t>总人数</t>
  </si>
  <si>
    <t>总金额</t>
  </si>
  <si>
    <t>备注</t>
  </si>
  <si>
    <t>嘉陵</t>
  </si>
  <si>
    <t>东坝</t>
  </si>
  <si>
    <t>南河</t>
  </si>
  <si>
    <t>南河刘欣社保卡补办后未激活，5月补发100元</t>
  </si>
  <si>
    <t>雪峰</t>
  </si>
  <si>
    <t>上西</t>
  </si>
  <si>
    <t>河西</t>
  </si>
  <si>
    <t>三堆</t>
  </si>
  <si>
    <t>宝轮</t>
  </si>
  <si>
    <t>荣山</t>
  </si>
  <si>
    <t>大石</t>
  </si>
  <si>
    <t>龙潭</t>
  </si>
  <si>
    <t>金洞</t>
  </si>
  <si>
    <t>白朝</t>
  </si>
  <si>
    <t>万缘</t>
  </si>
  <si>
    <t>母言的社保卡未激活，5月 补发70元</t>
  </si>
  <si>
    <t>合计</t>
  </si>
  <si>
    <t>大写（人民币）：</t>
  </si>
  <si>
    <t>贰拾贰万贰仟捌佰伍拾元整</t>
  </si>
  <si>
    <t>说明：5月护理补贴222850.00元 ，共计222850.00元。</t>
  </si>
  <si>
    <t xml:space="preserve">经办人：          部门负责人：             分管领导：          财务股负责人：         财务领导：   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</si>
  <si>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</si>
  <si>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</si>
  <si>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</si>
  <si>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</si>
  <si>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</si>
  <si>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</si>
  <si>
    <t>经办人（签字）：                         部门负责人（签字）：                      分管领导（签字）：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</si>
</sst>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0.0"/>
      <color rgb="FFFF0000"/>
      <name val="仿宋_GB2312"/>
      <family val="3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FF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0.0"/>
      <color rgb="FF000000"/>
      <name val="Arial"/>
      <family val="2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0" borderId="0" applyAlignment="1">
      <alignment vertical="center"/>
    </xf>
    <xf numFmtId="0" fontId="0" fillId="3" applyFill="1" borderId="0" applyAlignment="1" applyProtection="0">
      <alignment vertical="center"/>
    </xf>
    <xf numFmtId="0" fontId="18" applyFont="1" fillId="4" applyFill="1" borderId="30" applyBorder="1" applyAlignment="1" applyProtection="0">
      <alignment vertical="center"/>
    </xf>
    <xf numFmtId="0" fontId="0" fillId="0" borderId="0" applyAlignment="1"/>
    <xf numFmtId="182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20" applyFont="1" fillId="6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23" applyFont="1" fillId="0" borderId="0" applyAlignment="1" applyProtection="0">
      <alignment vertical="center"/>
    </xf>
    <xf numFmtId="0" fontId="0" fillId="8" applyFill="1" borderId="31" applyBorder="1" applyAlignment="1" applyProtection="0">
      <alignment vertical="center"/>
    </xf>
    <xf numFmtId="0" fontId="24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25" applyFont="1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27" applyFont="1" fillId="0" borderId="32" applyBorder="1" applyAlignment="1" applyProtection="0">
      <alignment vertical="center"/>
    </xf>
    <xf numFmtId="0" fontId="28" applyFont="1" fillId="0" borderId="33" applyBorder="1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24" applyFont="1" fillId="0" borderId="34" applyBorder="1" applyAlignment="1" applyProtection="0">
      <alignment vertical="center"/>
    </xf>
    <xf numFmtId="0" fontId="21" applyFont="1" fillId="11" applyFill="1" borderId="0" applyAlignment="1" applyProtection="0">
      <alignment vertical="center"/>
    </xf>
    <xf numFmtId="0" fontId="29" applyFont="1" fillId="12" applyFill="1" borderId="35" applyBorder="1" applyAlignment="1" applyProtection="0">
      <alignment vertical="center"/>
    </xf>
    <xf numFmtId="0" fontId="30" applyFont="1" fillId="12" applyFill="1" borderId="36" applyBorder="1" applyAlignment="1" applyProtection="0">
      <alignment vertical="center"/>
    </xf>
    <xf numFmtId="0" fontId="31" applyFont="1" fillId="13" applyFill="1" borderId="37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21" applyFont="1" fillId="15" applyFill="1" borderId="0" applyAlignment="1" applyProtection="0">
      <alignment vertical="center"/>
    </xf>
    <xf numFmtId="0" fontId="32" applyFont="1" fillId="0" borderId="38" applyBorder="1" applyAlignment="1" applyProtection="0">
      <alignment vertical="center"/>
    </xf>
    <xf numFmtId="0" fontId="15" applyFont="1" fillId="0" borderId="39" applyBorder="1" applyAlignment="1" applyProtection="0">
      <alignment vertical="center"/>
    </xf>
    <xf numFmtId="0" fontId="34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2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21" applyFont="1" fillId="24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33" applyFont="1" fillId="16" applyFill="1" borderId="0" applyAlignment="1" applyProtection="0">
      <alignment vertical="center"/>
    </xf>
    <xf numFmtId="0" fontId="21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21" applyFont="1" fillId="30" applyFill="1" borderId="0" applyAlignment="1" applyProtection="0">
      <alignment vertical="center"/>
    </xf>
    <xf numFmtId="0" fontId="21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1" applyFont="1" fillId="33" applyFill="1" borderId="0" applyAlignment="1" applyProtection="0">
      <alignment vertical="center"/>
    </xf>
  </cellStyleXfs>
  <cellXfs count="1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4" applyFont="1" applyFill="1" fillId="0" borderId="1" applyBorder="1" applyAlignment="1" xfId="0">
      <alignment horizontal="center" vertical="center" wrapText="1"/>
    </xf>
    <xf numFmtId="176" applyNumberFormat="1" fontId="4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177" applyNumberFormat="1" fontId="5" applyFont="1" applyFill="1" fillId="0" borderId="5" applyBorder="1" applyAlignment="1" xfId="0">
      <alignment horizontal="center" vertical="center" wrapText="1"/>
    </xf>
    <xf numFmtId="0" fontId="1" applyFont="1" fillId="0" borderId="6" applyBorder="1" applyAlignment="1" xfId="0">
      <alignment horizontal="left" vertical="center" wrapText="1"/>
    </xf>
    <xf numFmtId="0" fontId="1" applyFont="1" applyFill="1" fillId="0" borderId="7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left" vertical="center" wrapText="1"/>
    </xf>
    <xf numFmtId="0" fontId="1" applyFont="1" applyFill="1" fillId="0" borderId="9" applyBorder="1" applyAlignment="1" xfId="0">
      <alignment horizontal="left" vertical="center" wrapText="1"/>
    </xf>
    <xf numFmtId="176" applyNumberFormat="1" fontId="6" applyFont="1" fillId="0" borderId="10" applyBorder="1" applyAlignment="1" xfId="0">
      <alignment horizontal="left" vertical="center" wrapText="1"/>
    </xf>
    <xf numFmtId="0" fontId="7" applyFont="1" applyFill="1" fillId="0" borderId="11" applyBorder="1" applyAlignment="1" xfId="0">
      <alignment horizontal="center" vertical="center"/>
    </xf>
    <xf numFmtId="177" applyNumberFormat="1" fontId="7" applyFont="1" applyFill="1" fillId="0" borderId="12" applyBorder="1" applyAlignment="1" xfId="0">
      <alignment horizontal="center" vertical="center" wrapText="1"/>
    </xf>
    <xf numFmtId="177" applyNumberFormat="1" fontId="1" applyFont="1" fillId="0" borderId="1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0" fontId="8" applyFont="1" applyFill="1" fillId="0" borderId="15" applyBorder="1" applyAlignment="1" xfId="0">
      <alignment horizontal="left" vertical="center" wrapText="1"/>
    </xf>
    <xf numFmtId="0" fontId="9" applyFont="1" applyFill="1" fillId="0" borderId="16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6" applyFont="1" fillId="0" borderId="0" applyAlignment="1" xfId="0">
      <alignment vertical="center" wrapText="1"/>
    </xf>
    <xf numFmtId="0" fontId="10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1" applyFont="1" applyFill="1" fillId="0" borderId="17" applyBorder="1" applyAlignment="1" xfId="0">
      <alignment horizontal="center"/>
    </xf>
    <xf numFmtId="0" fontId="12" applyFont="1" applyFill="1" fillId="0" borderId="18" applyBorder="1" applyAlignment="1" xfId="0">
      <alignment horizontal="center"/>
    </xf>
    <xf numFmtId="0" fontId="6" applyFont="1" fillId="0" borderId="19" applyBorder="1" applyAlignment="1" xfId="0">
      <alignment horizontal="left" vertical="center" wrapText="1"/>
    </xf>
    <xf numFmtId="0" fontId="1" applyFont="1" fillId="0" borderId="20" applyBorder="1" applyAlignment="1" xfId="0">
      <alignment vertical="center" wrapText="1"/>
    </xf>
    <xf numFmtId="176" applyNumberFormat="1" fontId="1" applyFont="1" applyFill="1" fillId="0" borderId="21" applyBorder="1" applyAlignment="1" xfId="0">
      <alignment horizontal="left" vertical="center" wrapText="1"/>
    </xf>
    <xf numFmtId="0" fontId="13" applyFont="1" applyFill="1" fillId="0" borderId="22" applyBorder="1" applyAlignment="1" xfId="0">
      <alignment horizontal="center" vertical="center" wrapText="1"/>
    </xf>
    <xf numFmtId="0" fontId="7" applyFont="1" applyFill="1" fillId="0" borderId="23" applyBorder="1" applyAlignment="1" xfId="0">
      <alignment horizontal="center" vertical="center" wrapText="1"/>
    </xf>
    <xf numFmtId="0" fontId="14" applyFont="1" applyFill="1" fillId="0" borderId="24" applyBorder="1" applyAlignment="1" xfId="0">
      <alignment vertical="center"/>
    </xf>
    <xf numFmtId="178" applyNumberFormat="1" fontId="14" applyFont="1" applyFill="1" fillId="0" borderId="25" applyBorder="1" applyAlignment="1" xfId="0">
      <alignment horizontal="center" vertical="center"/>
    </xf>
    <xf numFmtId="179" applyNumberFormat="1" fontId="14" applyFont="1" applyFill="1" fillId="0" borderId="26" applyBorder="1" applyAlignment="1" xfId="0">
      <alignment horizontal="left" vertical="center"/>
    </xf>
    <xf numFmtId="179" applyNumberFormat="1" fontId="14" applyFont="1" applyFill="1" fillId="0" borderId="27" applyBorder="1" applyAlignment="1" xfId="0">
      <alignment vertical="center"/>
    </xf>
    <xf numFmtId="179" applyNumberFormat="1" fontId="14" applyFont="1" applyFill="1" fillId="0" borderId="28" applyBorder="1" applyAlignment="1" xfId="0">
      <alignment vertical="center"/>
    </xf>
    <xf numFmtId="0" fontId="14" applyFont="1" applyFill="1" fillId="0" borderId="29" applyBorder="1" applyAlignment="1" xfId="0">
      <alignment horizontal="left" vertical="center" wrapText="1"/>
    </xf>
    <xf numFmtId="0" fontId="15" applyFont="1" fillId="0" applyBorder="1" borderId="0" applyAlignment="1" xfId="0">
      <alignment horizontal="left" vertical="center" wrapText="1"/>
    </xf>
    <xf numFmtId="0" fontId="16" applyFont="1" fillId="0" borderId="0" applyAlignment="1" xfId="0">
      <alignment vertical="center" wrapText="1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18" applyFont="1" fillId="4" applyFill="1" borderId="30" applyBorder="1" applyAlignment="1" xfId="0">
      <alignment vertical="center"/>
    </xf>
    <xf numFmtId="0" fontId="19" applyFont="1" fillId="0" borderId="0" applyAlignment="1" xfId="0"/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20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8" applyFill="1" borderId="31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32" applyBorder="1" applyAlignment="1" xfId="0">
      <alignment vertical="center"/>
    </xf>
    <xf numFmtId="0" fontId="28" applyFont="1" fillId="0" borderId="33" applyBorder="1" applyAlignment="1" xfId="0">
      <alignment vertical="center"/>
    </xf>
    <xf numFmtId="0" fontId="21" applyFont="1" fillId="10" applyFill="1" borderId="0" applyAlignment="1" xfId="0">
      <alignment vertical="center"/>
    </xf>
    <xf numFmtId="0" fontId="24" applyFont="1" fillId="0" borderId="34" applyBorder="1" applyAlignment="1" xfId="0">
      <alignment vertical="center"/>
    </xf>
    <xf numFmtId="0" fontId="21" applyFont="1" fillId="11" applyFill="1" borderId="0" applyAlignment="1" xfId="0">
      <alignment vertical="center"/>
    </xf>
    <xf numFmtId="0" fontId="29" applyFont="1" fillId="12" applyFill="1" borderId="35" applyBorder="1" applyAlignment="1" xfId="0">
      <alignment vertical="center"/>
    </xf>
    <xf numFmtId="0" fontId="30" applyFont="1" fillId="12" applyFill="1" borderId="36" applyBorder="1" applyAlignment="1" xfId="0">
      <alignment vertical="center"/>
    </xf>
    <xf numFmtId="0" fontId="31" applyFont="1" fillId="13" applyFill="1" borderId="37" applyBorder="1" applyAlignment="1" xfId="0">
      <alignment vertical="center"/>
    </xf>
    <xf numFmtId="0" fontId="0" fillId="14" applyFill="1" borderId="0" applyAlignment="1" xfId="0">
      <alignment vertical="center"/>
    </xf>
    <xf numFmtId="0" fontId="21" applyFont="1" fillId="15" applyFill="1" borderId="0" applyAlignment="1" xfId="0">
      <alignment vertical="center"/>
    </xf>
    <xf numFmtId="0" fontId="32" applyFont="1" fillId="0" borderId="38" applyBorder="1" applyAlignment="1" xfId="0">
      <alignment vertical="center"/>
    </xf>
    <xf numFmtId="0" fontId="15" applyFont="1" fillId="0" borderId="39" applyBorder="1" applyAlignment="1" xfId="0">
      <alignment vertical="center"/>
    </xf>
    <xf numFmtId="0" fontId="33" applyFont="1" fillId="16" applyFill="1" borderId="0" applyAlignment="1" xfId="0">
      <alignment vertical="center"/>
    </xf>
    <xf numFmtId="0" fontId="3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17" applyFont="1" fillId="0" borderId="0" applyAlignment="1" xfId="0"/>
    <xf numFmtId="0" fontId="0" fillId="0" borderId="0" applyAlignment="1" xfId="0">
      <alignment vertical="center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178" applyNumberFormat="1" fontId="14" applyFont="1" applyFill="1" fillId="0" borderId="40" applyBorder="1" applyAlignment="1" xfId="0">
      <alignment horizontal="center" vertical="center"/>
    </xf>
    <xf numFmtId="179" applyNumberFormat="1" fontId="14" applyFont="1" applyFill="1" fillId="0" borderId="41" applyBorder="1" applyAlignment="1" xfId="0">
      <alignment horizontal="left" vertical="center"/>
    </xf>
    <xf numFmtId="0" fontId="14" applyFont="1" applyFill="1" fillId="0" borderId="42" applyBorder="1" applyAlignment="1" xfId="0">
      <alignment horizontal="left" vertical="center" wrapText="1"/>
    </xf>
    <xf numFmtId="0" fontId="15" applyFont="1" fillId="0" applyBorder="1" borderId="0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35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8" applyFont="1" fillId="37" applyFill="1" borderId="45" applyBorder="1" applyAlignment="1" xfId="0">
      <alignment vertical="center"/>
    </xf>
    <xf numFmtId="0" fontId="39" applyFont="1" fillId="38" applyFill="1" borderId="4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7" applyBorder="1" applyAlignment="1" xfId="0">
      <alignment vertical="center"/>
    </xf>
    <xf numFmtId="0" fontId="43" applyFont="1" fillId="37" applyFill="1" borderId="48" applyBorder="1" applyAlignment="1" xfId="0">
      <alignment vertical="center"/>
    </xf>
    <xf numFmtId="0" fontId="44" applyFont="1" fillId="39" applyFill="1" borderId="49" applyBorder="1" applyAlignment="1" xfId="0">
      <alignment vertical="center"/>
    </xf>
    <xf numFmtId="0" fontId="0" fillId="40" applyFill="1" borderId="50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51" applyBorder="1" applyAlignment="1" xfId="0">
      <alignment vertical="center"/>
    </xf>
    <xf numFmtId="0" fontId="47" applyFont="1" fillId="0" borderId="52" applyBorder="1" applyAlignment="1" xfId="0">
      <alignment vertical="center"/>
    </xf>
    <xf numFmtId="0" fontId="48" applyFont="1" fillId="0" borderId="53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54" applyBorder="1" applyAlignment="1" xfId="0">
      <alignment vertical="center"/>
    </xf>
    <xf numFmtId="0" fontId="50" applyFont="1" fillId="41" applyFill="1" borderId="0" applyAlignment="1" xfId="0">
      <alignment vertical="center"/>
    </xf>
    <xf numFmtId="0" fontId="50" applyFont="1" fillId="42" applyFill="1" borderId="0" applyAlignment="1" xfId="0">
      <alignment vertical="center"/>
    </xf>
    <xf numFmtId="0" fontId="50" applyFont="1" fillId="43" applyFill="1" borderId="0" applyAlignment="1" xfId="0">
      <alignment vertical="center"/>
    </xf>
    <xf numFmtId="0" fontId="50" applyFont="1" fillId="44" applyFill="1" borderId="0" applyAlignment="1" xfId="0">
      <alignment vertical="center"/>
    </xf>
    <xf numFmtId="0" fontId="50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14" applyFont="1" applyFill="1" fillId="0" borderId="42" applyBorder="1" applyAlignment="1" xfId="0">
      <alignment horizontal="left" vertical="center" wrapText="1"/>
    </xf>
    <xf numFmtId="179" applyNumberFormat="1" fontId="14" applyFont="1" applyFill="1" fillId="0" borderId="41" applyBorder="1" applyAlignment="1" xfId="0">
      <alignment horizontal="left" vertical="center"/>
    </xf>
    <xf numFmtId="178" applyNumberFormat="1" fontId="14" applyFont="1" applyFill="1" fillId="0" borderId="40" applyBorder="1" applyAlignment="1" xfId="0">
      <alignment horizontal="center" vertical="center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48">
    <cellStyle name="常规" xfId="0" builtinId="0"/>
    <cellStyle name="货币[0]" xfId="1" builtinId="7"/>
    <cellStyle name="货币" xfId="2" builtinId="4"/>
    <cellStyle name="常规 2 2 4" xfId="3"/>
    <cellStyle name="20% - 着色 3" xfId="4" builtinId="38"/>
    <cellStyle name="输入" xfId="5" builtinId="20"/>
    <cellStyle name="常规 2 16 2 3" xfId="6"/>
    <cellStyle name="千位分隔[0]" xfId="7" builtinId="6"/>
    <cellStyle name="40% - 着色 3" xfId="8" builtinId="39"/>
    <cellStyle name="差" xfId="9" builtinId="27"/>
    <cellStyle name="千位分隔" xfId="10" builtinId="3"/>
    <cellStyle name="60% - 着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着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着色 1" xfId="23" builtinId="32"/>
    <cellStyle name="标题 3" xfId="24" builtinId="18"/>
    <cellStyle name="60% - 着色 4" xfId="25" builtinId="44"/>
    <cellStyle name="输出" xfId="26" builtinId="21"/>
    <cellStyle name="计算" xfId="27" builtinId="22"/>
    <cellStyle name="检查单元格" xfId="28" builtinId="23"/>
    <cellStyle name="20% - 着色 6" xfId="29" builtinId="50"/>
    <cellStyle name="着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着色 5" xfId="35" builtinId="46"/>
    <cellStyle name="着色 1" xfId="36" builtinId="29"/>
    <cellStyle name="20% - 着色 1" xfId="37" builtinId="30"/>
    <cellStyle name="40% - 着色 1" xfId="38" builtinId="31"/>
    <cellStyle name="20% - 着色 2" xfId="39" builtinId="34"/>
    <cellStyle name="40% - 着色 2" xfId="40" builtinId="35"/>
    <cellStyle name="着色 3" xfId="41" builtinId="37"/>
    <cellStyle name="着色 4" xfId="42" builtinId="41"/>
    <cellStyle name="20% - 着色 4" xfId="43" builtinId="42"/>
    <cellStyle name="40% - 着色 4" xfId="44" builtinId="43"/>
    <cellStyle name="好 6 2 2" xfId="45"/>
    <cellStyle name="着色 5" xfId="46" builtinId="45"/>
    <cellStyle name="40% - 着色 5" xfId="47" builtinId="4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Z21"/>
  <sheetViews>
    <sheetView tabSelected="1" zoomScaleNormal="100" topLeftCell="A1" workbookViewId="0">
      <selection activeCell="A1" activeCellId="0" sqref="A1:H1"/>
    </sheetView>
  </sheetViews>
  <sheetFormatPr defaultRowHeight="13.5" defaultColWidth="9.000137329101562" x14ac:dyDescent="0.15"/>
  <cols>
    <col min="1" max="1" width="15.75" customWidth="1" style="4"/>
    <col min="2" max="2" width="10.5" customWidth="1" style="4"/>
    <col min="3" max="3" width="11.125" customWidth="1" style="4"/>
    <col min="4" max="4" width="14.25" customWidth="1" style="4"/>
    <col min="5" max="5" width="14.625" customWidth="1" style="4"/>
    <col min="6" max="6" width="8.125" customWidth="1" style="4"/>
    <col min="7" max="7" width="11.25" customWidth="1" style="4"/>
    <col min="8" max="8" width="27.25" customWidth="1" style="5"/>
    <col min="9" max="9" width="17.125" customWidth="1" style="4"/>
    <col min="10" max="16380" width="9.0" style="4"/>
  </cols>
  <sheetData>
    <row r="1" ht="27.0" customHeight="1" x14ac:dyDescent="0.15" spans="1:8">
      <c r="A1" s="163" t="s">
        <v>0</v>
      </c>
      <c r="B1" s="163"/>
      <c r="C1" s="163"/>
      <c r="D1" s="163"/>
      <c r="E1" s="163"/>
      <c r="F1" s="163"/>
      <c r="G1" s="163"/>
      <c r="H1" s="162"/>
    </row>
    <row r="2" ht="21.0" customHeight="1" x14ac:dyDescent="0.15" spans="1:8">
      <c r="A2" s="161" t="s">
        <v>1</v>
      </c>
      <c r="B2" s="161"/>
      <c r="C2" s="161"/>
      <c r="D2" s="161"/>
      <c r="E2" s="161"/>
      <c r="F2" s="161"/>
      <c r="G2" s="161"/>
      <c r="H2" s="160"/>
    </row>
    <row r="3" s="2" customFormat="1" ht="3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20.0" customHeight="1" x14ac:dyDescent="0.15" spans="1:8">
      <c r="A4" s="30" t="s">
        <v>10</v>
      </c>
      <c r="B4" s="31">
        <v>134</v>
      </c>
      <c r="C4" s="31">
        <v>298</v>
      </c>
      <c r="D4" s="31">
        <v>13400</v>
      </c>
      <c r="E4" s="31">
        <v>20860</v>
      </c>
      <c r="F4" s="31">
        <v>432</v>
      </c>
      <c r="G4" s="31">
        <v>34260</v>
      </c>
      <c r="H4" s="32"/>
    </row>
    <row r="5" s="2" customFormat="1" ht="20.0" customHeight="1" x14ac:dyDescent="0.15" spans="1:8">
      <c r="A5" s="30" t="s">
        <v>11</v>
      </c>
      <c r="B5" s="31">
        <v>136</v>
      </c>
      <c r="C5" s="31">
        <v>253</v>
      </c>
      <c r="D5" s="31">
        <v>13600</v>
      </c>
      <c r="E5" s="31">
        <v>17710</v>
      </c>
      <c r="F5" s="31">
        <v>389</v>
      </c>
      <c r="G5" s="31">
        <v>31310</v>
      </c>
      <c r="H5" s="32"/>
    </row>
    <row r="6" s="2" customFormat="1" ht="29.0" customHeight="1" x14ac:dyDescent="0.15" spans="1:8">
      <c r="A6" s="30" t="s">
        <v>12</v>
      </c>
      <c r="B6" s="31">
        <v>52</v>
      </c>
      <c r="C6" s="31">
        <v>104</v>
      </c>
      <c r="D6" s="31">
        <v>5300</v>
      </c>
      <c r="E6" s="31">
        <v>7280</v>
      </c>
      <c r="F6" s="31">
        <v>156</v>
      </c>
      <c r="G6" s="31">
        <v>12580</v>
      </c>
      <c r="H6" s="33" t="s">
        <v>13</v>
      </c>
    </row>
    <row r="7" s="2" customFormat="1" ht="27.0" customHeight="1" x14ac:dyDescent="0.15" spans="1:8">
      <c r="A7" s="30" t="s">
        <v>14</v>
      </c>
      <c r="B7" s="31">
        <v>35</v>
      </c>
      <c r="C7" s="31">
        <v>68</v>
      </c>
      <c r="D7" s="31">
        <v>3500</v>
      </c>
      <c r="E7" s="31">
        <v>4760</v>
      </c>
      <c r="F7" s="31">
        <v>103</v>
      </c>
      <c r="G7" s="31">
        <v>8260</v>
      </c>
      <c r="H7" s="34"/>
    </row>
    <row r="8" s="2" customFormat="1" ht="24.0" customHeight="1" x14ac:dyDescent="0.15" spans="1:8">
      <c r="A8" s="30" t="s">
        <v>15</v>
      </c>
      <c r="B8" s="31">
        <v>34</v>
      </c>
      <c r="C8" s="31">
        <v>64</v>
      </c>
      <c r="D8" s="31">
        <v>3400</v>
      </c>
      <c r="E8" s="31">
        <v>4480</v>
      </c>
      <c r="F8" s="31">
        <v>98</v>
      </c>
      <c r="G8" s="31">
        <v>7880</v>
      </c>
      <c r="H8" s="35"/>
    </row>
    <row r="9" s="2" customFormat="1" ht="35.0" customHeight="1" x14ac:dyDescent="0.15" spans="1:8">
      <c r="A9" s="30" t="s">
        <v>16</v>
      </c>
      <c r="B9" s="31">
        <v>50</v>
      </c>
      <c r="C9" s="31">
        <v>109</v>
      </c>
      <c r="D9" s="31">
        <v>5000</v>
      </c>
      <c r="E9" s="31">
        <v>7630</v>
      </c>
      <c r="F9" s="31">
        <v>159</v>
      </c>
      <c r="G9" s="31">
        <v>12630</v>
      </c>
      <c r="H9" s="34"/>
    </row>
    <row r="10" s="2" customFormat="1" ht="20.0" customHeight="1" x14ac:dyDescent="0.15" spans="1:8">
      <c r="A10" s="30" t="s">
        <v>17</v>
      </c>
      <c r="B10" s="31">
        <v>81</v>
      </c>
      <c r="C10" s="31">
        <v>135</v>
      </c>
      <c r="D10" s="31">
        <v>8100</v>
      </c>
      <c r="E10" s="31">
        <v>9450</v>
      </c>
      <c r="F10" s="31">
        <v>216</v>
      </c>
      <c r="G10" s="31">
        <v>17550</v>
      </c>
      <c r="H10" s="17"/>
    </row>
    <row r="11" s="2" customFormat="1" ht="20.0" customHeight="1" x14ac:dyDescent="0.15" spans="1:8">
      <c r="A11" s="30" t="s">
        <v>18</v>
      </c>
      <c r="B11" s="31">
        <v>155</v>
      </c>
      <c r="C11" s="31">
        <v>287</v>
      </c>
      <c r="D11" s="31">
        <v>15500</v>
      </c>
      <c r="E11" s="31">
        <v>20090</v>
      </c>
      <c r="F11" s="31">
        <v>442</v>
      </c>
      <c r="G11" s="31">
        <v>35590</v>
      </c>
      <c r="H11" s="18"/>
    </row>
    <row r="12" s="27" customFormat="1" ht="21.0" customHeight="1" x14ac:dyDescent="0.15" spans="1:16380">
      <c r="A12" s="30" t="s">
        <v>19</v>
      </c>
      <c r="B12" s="31">
        <v>90</v>
      </c>
      <c r="C12" s="31">
        <v>164</v>
      </c>
      <c r="D12" s="31">
        <v>9000</v>
      </c>
      <c r="E12" s="31">
        <v>11480</v>
      </c>
      <c r="F12" s="31">
        <v>254</v>
      </c>
      <c r="G12" s="31">
        <v>20480</v>
      </c>
      <c r="H12" s="17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</row>
    <row r="13" s="2" customFormat="1" ht="20.0" customHeight="1" x14ac:dyDescent="0.15" spans="1:8">
      <c r="A13" s="30" t="s">
        <v>20</v>
      </c>
      <c r="B13" s="31">
        <v>65</v>
      </c>
      <c r="C13" s="31">
        <v>107</v>
      </c>
      <c r="D13" s="31">
        <v>6500</v>
      </c>
      <c r="E13" s="31">
        <v>7490</v>
      </c>
      <c r="F13" s="31">
        <v>172</v>
      </c>
      <c r="G13" s="31">
        <v>13990</v>
      </c>
      <c r="H13" s="17"/>
    </row>
    <row r="14" s="2" customFormat="1" ht="20.0" customHeight="1" x14ac:dyDescent="0.15" spans="1:8">
      <c r="A14" s="30" t="s">
        <v>21</v>
      </c>
      <c r="B14" s="31">
        <v>55</v>
      </c>
      <c r="C14" s="31">
        <v>88</v>
      </c>
      <c r="D14" s="31">
        <v>5500</v>
      </c>
      <c r="E14" s="31">
        <v>6160</v>
      </c>
      <c r="F14" s="31">
        <v>143</v>
      </c>
      <c r="G14" s="31">
        <v>11660</v>
      </c>
      <c r="H14" s="17"/>
    </row>
    <row r="15" s="2" customFormat="1" ht="18.0" customHeight="1" x14ac:dyDescent="0.15" spans="1:8">
      <c r="A15" s="30" t="s">
        <v>22</v>
      </c>
      <c r="B15" s="31">
        <v>29</v>
      </c>
      <c r="C15" s="31">
        <v>64</v>
      </c>
      <c r="D15" s="31">
        <v>2900</v>
      </c>
      <c r="E15" s="31">
        <v>4480</v>
      </c>
      <c r="F15" s="31">
        <v>93</v>
      </c>
      <c r="G15" s="31">
        <v>7380</v>
      </c>
      <c r="H15" s="17"/>
    </row>
    <row r="16" s="2" customFormat="1" ht="20.0" customHeight="1" x14ac:dyDescent="0.15" spans="1:8">
      <c r="A16" s="30" t="s">
        <v>23</v>
      </c>
      <c r="B16" s="31">
        <v>18</v>
      </c>
      <c r="C16" s="31">
        <v>27</v>
      </c>
      <c r="D16" s="31">
        <v>1800</v>
      </c>
      <c r="E16" s="31">
        <v>1890</v>
      </c>
      <c r="F16" s="31">
        <v>45</v>
      </c>
      <c r="G16" s="31">
        <v>3690</v>
      </c>
      <c r="H16" s="19"/>
    </row>
    <row r="17" s="2" customFormat="1" ht="24.0" customHeight="1" x14ac:dyDescent="0.15" spans="1:8">
      <c r="A17" s="30" t="s">
        <v>24</v>
      </c>
      <c r="B17" s="31">
        <v>30</v>
      </c>
      <c r="C17" s="31">
        <v>36</v>
      </c>
      <c r="D17" s="31">
        <v>3000</v>
      </c>
      <c r="E17" s="31">
        <v>2590</v>
      </c>
      <c r="F17" s="31">
        <v>66</v>
      </c>
      <c r="G17" s="31">
        <v>5590</v>
      </c>
      <c r="H17" s="33" t="s">
        <v>25</v>
      </c>
    </row>
    <row r="18" s="2" customFormat="1" ht="22.0" customHeight="1" x14ac:dyDescent="0.15" spans="1:8">
      <c r="A18" s="36" t="s">
        <v>26</v>
      </c>
      <c r="B18" s="31">
        <v>964</v>
      </c>
      <c r="C18" s="31">
        <v>1804</v>
      </c>
      <c r="D18" s="31">
        <v>96500</v>
      </c>
      <c r="E18" s="31">
        <v>126350</v>
      </c>
      <c r="F18" s="31">
        <v>2768</v>
      </c>
      <c r="G18" s="31">
        <v>222850</v>
      </c>
      <c r="H18" s="17"/>
    </row>
    <row r="19" s="2" customFormat="1" ht="23.0" customHeight="1" x14ac:dyDescent="0.15" spans="1:8">
      <c r="A19" s="37" t="s">
        <v>27</v>
      </c>
      <c r="B19" s="159" t="s">
        <v>28</v>
      </c>
      <c r="C19" s="159"/>
      <c r="D19" s="159"/>
      <c r="E19" s="158">
        <f>G18</f>
        <v>222850</v>
      </c>
      <c r="F19" s="158"/>
      <c r="G19" s="40"/>
      <c r="H19" s="41"/>
    </row>
    <row r="20" s="3" customFormat="1" ht="24.0" customHeight="1" x14ac:dyDescent="0.15" spans="1:8">
      <c r="A20" s="157" t="s">
        <v>29</v>
      </c>
      <c r="B20" s="157"/>
      <c r="C20" s="157"/>
      <c r="D20" s="157"/>
      <c r="E20" s="157"/>
      <c r="F20" s="157"/>
      <c r="G20" s="157"/>
      <c r="H20" s="157"/>
    </row>
    <row r="21" ht="24.0" customHeight="1" x14ac:dyDescent="0.15" spans="1:8">
      <c r="A21" s="105" t="s">
        <v>30</v>
      </c>
      <c r="B21" s="105"/>
      <c r="C21" s="105"/>
      <c r="D21" s="105"/>
      <c r="E21" s="105"/>
      <c r="F21" s="105"/>
      <c r="G21" s="105"/>
      <c r="H21" s="105"/>
    </row>
  </sheetData>
  <mergeCells count="6">
    <mergeCell ref="A1:H1"/>
    <mergeCell ref="A2:H2"/>
    <mergeCell ref="B19:D19"/>
    <mergeCell ref="E19:F19"/>
    <mergeCell ref="A20:H20"/>
    <mergeCell ref="A21:H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3.5" defaultColWidth="9.000137329101562" x14ac:dyDescent="0.15"/>
  <cols>
    <col min="1" max="1" width="13.0" customWidth="1" style="4"/>
    <col min="2" max="2" width="11.875" customWidth="1" style="4"/>
    <col min="3" max="3" width="10.75" customWidth="1" style="4"/>
    <col min="4" max="4" width="16.5" customWidth="1" style="4"/>
    <col min="5" max="5" width="15.0" customWidth="1" style="4"/>
    <col min="6" max="6" width="10.75" customWidth="1" style="4"/>
    <col min="7" max="7" width="11.25" customWidth="1" style="4"/>
    <col min="8" max="8" width="40.75" customWidth="1" style="5"/>
    <col min="9" max="16383" width="9.0" style="4"/>
  </cols>
  <sheetData>
    <row r="1" ht="27.0" customHeight="1" x14ac:dyDescent="0.15" spans="1:8">
      <c r="A1" s="167" t="s">
        <v>31</v>
      </c>
      <c r="B1" s="167"/>
      <c r="C1" s="167"/>
      <c r="D1" s="167"/>
      <c r="E1" s="167"/>
      <c r="F1" s="167"/>
      <c r="G1" s="167"/>
      <c r="H1" s="166"/>
    </row>
    <row r="2" ht="24.0" customHeight="1" x14ac:dyDescent="0.15" spans="1:8">
      <c r="A2" s="161" t="s">
        <v>32</v>
      </c>
      <c r="B2" s="161"/>
      <c r="C2" s="161"/>
      <c r="D2" s="161"/>
      <c r="E2" s="161"/>
      <c r="F2" s="161"/>
      <c r="G2" s="161"/>
      <c r="H2" s="160"/>
    </row>
    <row r="3" s="2" customFormat="1" ht="2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15.0" customHeight="1" x14ac:dyDescent="0.15" spans="1:12">
      <c r="A4" s="12" t="s">
        <v>23</v>
      </c>
      <c r="B4" s="13">
        <v>17</v>
      </c>
      <c r="C4" s="13">
        <v>31</v>
      </c>
      <c r="D4" s="13">
        <v>1360</v>
      </c>
      <c r="E4" s="13">
        <v>1550</v>
      </c>
      <c r="F4" s="14">
        <v>48</v>
      </c>
      <c r="G4" s="13">
        <v>2910</v>
      </c>
      <c r="H4" s="15"/>
      <c r="J4" s="2">
        <f>B4*80-D4</f>
        <v>0</v>
      </c>
      <c r="K4" s="2">
        <f>C4*50-E4</f>
        <v>0</v>
      </c>
      <c r="L4" s="2">
        <f>J4+K4-G4</f>
        <v>-2910</v>
      </c>
    </row>
    <row r="5" s="2" customFormat="1" ht="30.0" customHeight="1" x14ac:dyDescent="0.15" spans="1:12">
      <c r="A5" s="16" t="s">
        <v>18</v>
      </c>
      <c r="B5" s="13">
        <v>160</v>
      </c>
      <c r="C5" s="13">
        <v>286</v>
      </c>
      <c r="D5" s="13">
        <v>12800</v>
      </c>
      <c r="E5" s="13">
        <v>14300</v>
      </c>
      <c r="F5" s="14">
        <v>446</v>
      </c>
      <c r="G5" s="13">
        <v>27100</v>
      </c>
      <c r="H5" s="17"/>
      <c r="J5" s="2">
        <f>B5*80-D5</f>
        <v>0</v>
      </c>
      <c r="K5" s="2">
        <f>C5*50-E5</f>
        <v>0</v>
      </c>
      <c r="L5" s="2">
        <f>J5+K5-G5</f>
        <v>-27100</v>
      </c>
    </row>
    <row r="6" s="2" customFormat="1" ht="33.0" customHeight="1" x14ac:dyDescent="0.15" spans="1:12">
      <c r="A6" s="16" t="s">
        <v>20</v>
      </c>
      <c r="B6" s="13">
        <v>72</v>
      </c>
      <c r="C6" s="13">
        <v>114</v>
      </c>
      <c r="D6" s="13">
        <v>5760</v>
      </c>
      <c r="E6" s="13">
        <v>5700</v>
      </c>
      <c r="F6" s="14">
        <v>186</v>
      </c>
      <c r="G6" s="13">
        <v>11460</v>
      </c>
      <c r="H6" s="17"/>
      <c r="J6" s="2">
        <f>B6*80-D6</f>
        <v>0</v>
      </c>
      <c r="K6" s="2">
        <f>C6*50-E6</f>
        <v>0</v>
      </c>
      <c r="L6" s="2">
        <f>J6+K6-G6</f>
        <v>-11460</v>
      </c>
    </row>
    <row r="7" s="2" customFormat="1" ht="15.0" customHeight="1" x14ac:dyDescent="0.15" spans="1:12">
      <c r="A7" s="16" t="s">
        <v>11</v>
      </c>
      <c r="B7" s="13">
        <v>153</v>
      </c>
      <c r="C7" s="13">
        <v>250</v>
      </c>
      <c r="D7" s="13">
        <v>12240</v>
      </c>
      <c r="E7" s="13">
        <v>12550</v>
      </c>
      <c r="F7" s="14">
        <v>403</v>
      </c>
      <c r="G7" s="13">
        <v>24790</v>
      </c>
      <c r="H7" s="18" t="s">
        <v>33</v>
      </c>
      <c r="J7" s="2">
        <f>B7*80-D7</f>
        <v>0</v>
      </c>
      <c r="K7" s="2">
        <f>C7*50-E7</f>
        <v>-50</v>
      </c>
      <c r="L7" s="2">
        <f>J7+K7-G7</f>
        <v>-24840</v>
      </c>
    </row>
    <row r="8" s="2" customFormat="1" ht="15.0" customHeight="1" x14ac:dyDescent="0.15" spans="1:12">
      <c r="A8" s="16" t="s">
        <v>16</v>
      </c>
      <c r="B8" s="13">
        <v>60</v>
      </c>
      <c r="C8" s="13">
        <v>109</v>
      </c>
      <c r="D8" s="13">
        <v>4800</v>
      </c>
      <c r="E8" s="13">
        <v>5450</v>
      </c>
      <c r="F8" s="14">
        <v>169</v>
      </c>
      <c r="G8" s="13">
        <v>10250</v>
      </c>
      <c r="H8" s="17"/>
      <c r="J8" s="2">
        <f>B8*80-D8</f>
        <v>0</v>
      </c>
      <c r="K8" s="2">
        <f>C8*50-E8</f>
        <v>0</v>
      </c>
      <c r="L8" s="2">
        <f>J8+K8-G8</f>
        <v>-10250</v>
      </c>
    </row>
    <row r="9" s="2" customFormat="1" ht="15.0" customHeight="1" x14ac:dyDescent="0.15" spans="1:12">
      <c r="A9" s="16" t="s">
        <v>10</v>
      </c>
      <c r="B9" s="13">
        <v>155</v>
      </c>
      <c r="C9" s="13">
        <v>314</v>
      </c>
      <c r="D9" s="13">
        <v>12400</v>
      </c>
      <c r="E9" s="13">
        <v>15700</v>
      </c>
      <c r="F9" s="14">
        <v>469</v>
      </c>
      <c r="G9" s="13">
        <v>28100</v>
      </c>
      <c r="H9" s="17"/>
      <c r="J9" s="2">
        <f>B9*80-D9</f>
        <v>0</v>
      </c>
      <c r="K9" s="2">
        <f>C9*50-E9</f>
        <v>0</v>
      </c>
      <c r="L9" s="2">
        <f>J9+K9-G9</f>
        <v>-28100</v>
      </c>
    </row>
    <row r="10" s="2" customFormat="1" ht="15.0" customHeight="1" x14ac:dyDescent="0.15" spans="1:12">
      <c r="A10" s="16" t="s">
        <v>22</v>
      </c>
      <c r="B10" s="13">
        <v>29</v>
      </c>
      <c r="C10" s="13">
        <v>82</v>
      </c>
      <c r="D10" s="13">
        <v>2320</v>
      </c>
      <c r="E10" s="13">
        <v>4100</v>
      </c>
      <c r="F10" s="14">
        <v>111</v>
      </c>
      <c r="G10" s="13">
        <v>6420</v>
      </c>
      <c r="H10" s="17"/>
      <c r="J10" s="2">
        <f>B10*80-D10</f>
        <v>0</v>
      </c>
      <c r="K10" s="2">
        <f>C10*50-E10</f>
        <v>0</v>
      </c>
      <c r="L10" s="2">
        <f>J10+K10-G10</f>
        <v>-6420</v>
      </c>
    </row>
    <row r="11" s="2" customFormat="1" ht="31.0" customHeight="1" x14ac:dyDescent="0.15" spans="1:12">
      <c r="A11" s="16" t="s">
        <v>21</v>
      </c>
      <c r="B11" s="13">
        <v>55</v>
      </c>
      <c r="C11" s="13">
        <v>95</v>
      </c>
      <c r="D11" s="13">
        <v>4400</v>
      </c>
      <c r="E11" s="13">
        <v>4750</v>
      </c>
      <c r="F11" s="14">
        <v>150</v>
      </c>
      <c r="G11" s="13">
        <v>9150</v>
      </c>
      <c r="H11" s="17"/>
      <c r="J11" s="2">
        <f>B11*80-D11</f>
        <v>0</v>
      </c>
      <c r="K11" s="2">
        <f>C11*50-E11</f>
        <v>0</v>
      </c>
      <c r="L11" s="2">
        <f>J11+K11-G11</f>
        <v>-9150</v>
      </c>
    </row>
    <row r="12" s="2" customFormat="1" ht="15.0" customHeight="1" x14ac:dyDescent="0.15" spans="1:12">
      <c r="A12" s="16" t="s">
        <v>12</v>
      </c>
      <c r="B12" s="13">
        <v>50</v>
      </c>
      <c r="C12" s="13">
        <v>89</v>
      </c>
      <c r="D12" s="13">
        <v>4000</v>
      </c>
      <c r="E12" s="13">
        <v>4450</v>
      </c>
      <c r="F12" s="14">
        <v>139</v>
      </c>
      <c r="G12" s="13">
        <v>8450</v>
      </c>
      <c r="H12" s="18"/>
      <c r="J12" s="2">
        <f>B12*80-D12</f>
        <v>0</v>
      </c>
      <c r="K12" s="2">
        <f>C12*50-E12</f>
        <v>0</v>
      </c>
      <c r="L12" s="2">
        <f>J12+K12-G12</f>
        <v>-8450</v>
      </c>
    </row>
    <row r="13" s="2" customFormat="1" ht="15.0" customHeight="1" x14ac:dyDescent="0.15" spans="1:12">
      <c r="A13" s="16" t="s">
        <v>19</v>
      </c>
      <c r="B13" s="13">
        <v>132</v>
      </c>
      <c r="C13" s="13">
        <v>174</v>
      </c>
      <c r="D13" s="13">
        <v>10560</v>
      </c>
      <c r="E13" s="13">
        <v>9050</v>
      </c>
      <c r="F13" s="14">
        <v>306</v>
      </c>
      <c r="G13" s="13">
        <v>19610</v>
      </c>
      <c r="H13" s="18" t="s">
        <v>34</v>
      </c>
      <c r="J13" s="2">
        <f>B13*80-D13</f>
        <v>0</v>
      </c>
      <c r="K13" s="2">
        <f>C13*50-E13</f>
        <v>-350</v>
      </c>
      <c r="L13" s="2">
        <f>J13+K13-G13</f>
        <v>-19960</v>
      </c>
    </row>
    <row r="14" s="2" customFormat="1" ht="15.0" customHeight="1" x14ac:dyDescent="0.15" spans="1:12">
      <c r="A14" s="16" t="s">
        <v>17</v>
      </c>
      <c r="B14" s="13">
        <v>83</v>
      </c>
      <c r="C14" s="13">
        <v>143</v>
      </c>
      <c r="D14" s="13">
        <v>6640</v>
      </c>
      <c r="E14" s="13">
        <v>7150</v>
      </c>
      <c r="F14" s="14">
        <v>226</v>
      </c>
      <c r="G14" s="13">
        <v>13790</v>
      </c>
      <c r="H14" s="17"/>
      <c r="J14" s="2">
        <f>B14*80-D14</f>
        <v>0</v>
      </c>
      <c r="K14" s="2">
        <f>C14*50-E14</f>
        <v>0</v>
      </c>
      <c r="L14" s="2">
        <f>J14+K14-G14</f>
        <v>-13790</v>
      </c>
    </row>
    <row r="15" s="2" customFormat="1" ht="15.0" customHeight="1" x14ac:dyDescent="0.15" spans="1:12">
      <c r="A15" s="16" t="s">
        <v>15</v>
      </c>
      <c r="B15" s="13">
        <v>36</v>
      </c>
      <c r="C15" s="13">
        <v>73</v>
      </c>
      <c r="D15" s="13">
        <v>2880</v>
      </c>
      <c r="E15" s="13">
        <v>3650</v>
      </c>
      <c r="F15" s="14">
        <v>109</v>
      </c>
      <c r="G15" s="13">
        <v>6530</v>
      </c>
      <c r="H15" s="17"/>
      <c r="J15" s="2">
        <f>B15*80-D15</f>
        <v>0</v>
      </c>
      <c r="K15" s="2">
        <f>C15*50-E15</f>
        <v>0</v>
      </c>
      <c r="L15" s="2">
        <f>J15+K15-G15</f>
        <v>-6530</v>
      </c>
    </row>
    <row r="16" s="2" customFormat="1" ht="15.0" customHeight="1" x14ac:dyDescent="0.15" spans="1:12">
      <c r="A16" s="16" t="s">
        <v>24</v>
      </c>
      <c r="B16" s="13">
        <v>25</v>
      </c>
      <c r="C16" s="13">
        <v>23</v>
      </c>
      <c r="D16" s="13">
        <v>2000</v>
      </c>
      <c r="E16" s="13">
        <v>1150</v>
      </c>
      <c r="F16" s="14">
        <v>48</v>
      </c>
      <c r="G16" s="13">
        <v>3150</v>
      </c>
      <c r="H16" s="19"/>
      <c r="J16" s="2">
        <f>B16*80-D16</f>
        <v>0</v>
      </c>
      <c r="K16" s="2">
        <f>C16*50-E16</f>
        <v>0</v>
      </c>
      <c r="L16" s="2">
        <f>J16+K16-G16</f>
        <v>-3150</v>
      </c>
    </row>
    <row r="17" s="2" customFormat="1" ht="15.0" customHeight="1" x14ac:dyDescent="0.15" spans="1:12">
      <c r="A17" s="16" t="s">
        <v>14</v>
      </c>
      <c r="B17" s="13">
        <v>32</v>
      </c>
      <c r="C17" s="13">
        <v>70</v>
      </c>
      <c r="D17" s="13">
        <v>2560</v>
      </c>
      <c r="E17" s="13">
        <v>3500</v>
      </c>
      <c r="F17" s="14">
        <v>102</v>
      </c>
      <c r="G17" s="13">
        <v>6060</v>
      </c>
      <c r="H17" s="19"/>
      <c r="J17" s="2">
        <f>B17*80-D17</f>
        <v>0</v>
      </c>
      <c r="K17" s="2">
        <f>C17*50-E17</f>
        <v>0</v>
      </c>
      <c r="L17" s="2">
        <f>J17+K17-G17</f>
        <v>-6060</v>
      </c>
    </row>
    <row r="18" s="2" customFormat="1" ht="15.0" customHeight="1" x14ac:dyDescent="0.15" spans="1:12">
      <c r="A18" s="20" t="s">
        <v>26</v>
      </c>
      <c r="B18" s="21">
        <f>SUM(B4:B17)</f>
        <v>1059</v>
      </c>
      <c r="C18" s="21">
        <f>SUM(C4:C17)</f>
        <v>1853</v>
      </c>
      <c r="D18" s="21">
        <f>SUM(D4:D17)</f>
        <v>84720</v>
      </c>
      <c r="E18" s="21">
        <f>SUM(E4:E17)</f>
        <v>93050</v>
      </c>
      <c r="F18" s="22">
        <f>SUM(F4:F17)</f>
        <v>2912</v>
      </c>
      <c r="G18" s="23">
        <f>SUM(G4:G17)</f>
        <v>177770</v>
      </c>
      <c r="H18" s="17"/>
      <c r="J18" s="2">
        <f>B18*80-D18</f>
        <v>0</v>
      </c>
      <c r="K18" s="2">
        <f>C18*50-E18</f>
        <v>-400</v>
      </c>
      <c r="L18" s="2">
        <f>J18+K18-G18</f>
        <v>-178170</v>
      </c>
    </row>
    <row r="19" s="2" customFormat="1" ht="28.0" customHeight="1" x14ac:dyDescent="0.15" spans="1:8">
      <c r="A19" s="165" t="s">
        <v>35</v>
      </c>
      <c r="B19" s="165"/>
      <c r="C19" s="165"/>
      <c r="D19" s="165"/>
      <c r="E19" s="165"/>
      <c r="F19" s="165"/>
      <c r="G19" s="165"/>
      <c r="H19" s="165"/>
    </row>
    <row r="20" s="3" customFormat="1" ht="24.0" customHeight="1" x14ac:dyDescent="0.15" spans="1:8">
      <c r="A20" s="164" t="s">
        <v>36</v>
      </c>
      <c r="B20" s="164"/>
      <c r="C20" s="164"/>
      <c r="D20" s="164"/>
      <c r="E20" s="164"/>
      <c r="F20" s="164"/>
      <c r="G20" s="164"/>
      <c r="H20" s="164"/>
    </row>
    <row r="21" ht="46.0" customHeight="1" x14ac:dyDescent="0.15" spans="1:8">
      <c r="A21" s="110" t="s">
        <v>37</v>
      </c>
      <c r="B21" s="110"/>
      <c r="C21" s="110"/>
      <c r="D21" s="110"/>
      <c r="E21" s="110"/>
      <c r="F21" s="110"/>
      <c r="G21" s="110"/>
      <c r="H21" s="110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2023-11-23T09:18:36Z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9A4D2896FE5E4D54B0A65BCEC36A926D</vt:lpwstr>
  </property>
</Properties>
</file>