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4" r:id="rId1"/>
  </sheets>
  <definedNames>
    <definedName name="_xlnm._FilterDatabase" localSheetId="0" hidden="1">Sheet1!$A$5:$N$207</definedName>
  </definedNames>
  <calcPr calcId="144525"/>
</workbook>
</file>

<file path=xl/sharedStrings.xml><?xml version="1.0" encoding="utf-8"?>
<sst xmlns="http://schemas.openxmlformats.org/spreadsheetml/2006/main" count="951" uniqueCount="340">
  <si>
    <t>附件7</t>
  </si>
  <si>
    <t>广元市利州区2020年（第一批次）市级财政专项扶贫项目表</t>
  </si>
  <si>
    <t>乡镇</t>
  </si>
  <si>
    <t>产业类别</t>
  </si>
  <si>
    <t>项目类别
和名称</t>
  </si>
  <si>
    <t>建设任务</t>
  </si>
  <si>
    <t>项目计划投资（万元）</t>
  </si>
  <si>
    <t>资金使用监管责任单位</t>
  </si>
  <si>
    <t>扶贫成效</t>
  </si>
  <si>
    <t>实施地点</t>
  </si>
  <si>
    <t>建设规模及内容</t>
  </si>
  <si>
    <t>建设标准</t>
  </si>
  <si>
    <t>建设进度计划</t>
  </si>
  <si>
    <t>总投资</t>
  </si>
  <si>
    <t>群众自筹</t>
  </si>
  <si>
    <t>惠及
贫困村（个）</t>
  </si>
  <si>
    <t>惠及
贫困户（户）</t>
  </si>
  <si>
    <t>财政专项扶贫资金</t>
  </si>
  <si>
    <t>整合
资金</t>
  </si>
  <si>
    <t>总合计</t>
  </si>
  <si>
    <t>一、扶贫产业</t>
  </si>
  <si>
    <t>(一)贫困户到户产业</t>
  </si>
  <si>
    <t>区扶贫开发局</t>
  </si>
  <si>
    <t>河西街道</t>
  </si>
  <si>
    <t>学工村</t>
  </si>
  <si>
    <t>猪500元/头（2头起），鸡10元/只（100只起）；羊100元/只（20只起），肉牛1000元/头（2头起）；木耳1元/椴（2000椴起）；金耳2元/椴（1000椴起）；银耳2元/椴（1000椴起）；香菇1元/椴（2000椴起）；鸭子10元/只（100只起）；兔子10元/只（100只起）；蔬菜200元/亩（3亩起5亩止），每户最高补助不超过3000元</t>
  </si>
  <si>
    <t>白山村</t>
  </si>
  <si>
    <t>杨柳村</t>
  </si>
  <si>
    <t>群心村</t>
  </si>
  <si>
    <t>同心村</t>
  </si>
  <si>
    <t>杨家浩村</t>
  </si>
  <si>
    <t>龙泉社区</t>
  </si>
  <si>
    <t>万缘街道</t>
  </si>
  <si>
    <t>绿化村</t>
  </si>
  <si>
    <t>和平村</t>
  </si>
  <si>
    <t>胜利村</t>
  </si>
  <si>
    <t>万缘社区</t>
  </si>
  <si>
    <t>快乐村</t>
  </si>
  <si>
    <t>南河街道</t>
  </si>
  <si>
    <t>江南社区</t>
  </si>
  <si>
    <t>荣山镇</t>
  </si>
  <si>
    <t>板桥村</t>
  </si>
  <si>
    <t>(二)村级产业管护
项目小计</t>
  </si>
  <si>
    <t>大石镇</t>
  </si>
  <si>
    <t>五一村</t>
  </si>
  <si>
    <t>管护小水果1150亩，建蓄水池1口，水泵1台，铺设管道1000米</t>
  </si>
  <si>
    <t>200元/亩</t>
  </si>
  <si>
    <t>(三)产业发展</t>
  </si>
  <si>
    <t>区农业农村局</t>
  </si>
  <si>
    <t>石笋村</t>
  </si>
  <si>
    <t>种植蔬菜400亩</t>
  </si>
  <si>
    <t>蔬菜200元/亩</t>
  </si>
  <si>
    <t>小稻村</t>
  </si>
  <si>
    <t>管护桃树220亩，新栽桃树200亩</t>
  </si>
  <si>
    <t>桃园管护300元/亩，新栽600元/亩</t>
  </si>
  <si>
    <t>宝轮镇</t>
  </si>
  <si>
    <t>梨树村</t>
  </si>
  <si>
    <t>鱼藕共生新建50亩</t>
  </si>
  <si>
    <t>900元/亩</t>
  </si>
  <si>
    <t>养殖生态跑山鸡1万只</t>
  </si>
  <si>
    <t>10元/只</t>
  </si>
  <si>
    <t>鱼塘生态养殖10亩</t>
  </si>
  <si>
    <t>二、基础设施类</t>
  </si>
  <si>
    <t>(一)组道路硬化</t>
  </si>
  <si>
    <t>小计</t>
  </si>
  <si>
    <t>白朝乡</t>
  </si>
  <si>
    <t>鹅掌村</t>
  </si>
  <si>
    <t>鹅掌村组道硬化2.5公里（四、五组）</t>
  </si>
  <si>
    <t>25万/公里（宽3米、厚0.18米，c25混凝土</t>
  </si>
  <si>
    <t>嘉陵街道</t>
  </si>
  <si>
    <t>三颗村</t>
  </si>
  <si>
    <t>二组至钰家坪1.1公里，宽3米，厚0.18米（山水惠农养殖场）。</t>
  </si>
  <si>
    <t>青岭村</t>
  </si>
  <si>
    <t>七组路口至青岭水库道路硬化1公里</t>
  </si>
  <si>
    <t>缠龙村</t>
  </si>
  <si>
    <t>六组路口至瓦窑沟组道路硬化500米</t>
  </si>
  <si>
    <t>龙潭乡</t>
  </si>
  <si>
    <t>红岩村</t>
  </si>
  <si>
    <t>道路硬化1.7公里（一组赵家坪至罗家400米；三组灯杆梁至宁家山柏家岩700米，六组山扁里至杨家河600米）</t>
  </si>
  <si>
    <t>复兴村</t>
  </si>
  <si>
    <t>八组李家梁至八队大坪道路硬化1.5公里</t>
  </si>
  <si>
    <t>田湾村</t>
  </si>
  <si>
    <t>六组下张家湾至党儿梁1.6公里</t>
  </si>
  <si>
    <t>二重岩村</t>
  </si>
  <si>
    <t>十组斜台子至太阳庙组道路硬化1.5公里</t>
  </si>
  <si>
    <t>槐树村</t>
  </si>
  <si>
    <t>一组白大路至李家河坝组道路硬化1公里</t>
  </si>
  <si>
    <t>岩窝村</t>
  </si>
  <si>
    <t>五组李家石窖党坪里至六组张联方门口2.3公里</t>
  </si>
  <si>
    <t>宋坪村</t>
  </si>
  <si>
    <t>六组母德华家门口至母德樊门口1.8公里</t>
  </si>
  <si>
    <t>中口村</t>
  </si>
  <si>
    <t>二组唐家槽至村林场硬化2公里</t>
  </si>
  <si>
    <t>三组梨树沟至杨家沟组道硬化0.4公里</t>
  </si>
  <si>
    <t>三堆镇</t>
  </si>
  <si>
    <t>小河村</t>
  </si>
  <si>
    <t>组道路硬化1.3公里</t>
  </si>
  <si>
    <t>(二)村道路维修项目</t>
  </si>
  <si>
    <t>利州区</t>
  </si>
  <si>
    <t>11个乡镇、街道共计582.23公里农村公路养护。</t>
  </si>
  <si>
    <t>日常养护和小修保养费用按每公里3000元补助</t>
  </si>
  <si>
    <t>区交通运输局</t>
  </si>
  <si>
    <t>交通</t>
  </si>
  <si>
    <t>村道养护项目</t>
  </si>
  <si>
    <t>关山村</t>
  </si>
  <si>
    <t>村道日常养护和维修整治3.5</t>
  </si>
  <si>
    <t>每公里\3000元</t>
  </si>
  <si>
    <t>宋家村</t>
  </si>
  <si>
    <t>村道日常养护和维修整治5</t>
  </si>
  <si>
    <t>范家村</t>
  </si>
  <si>
    <t>村道日常养护和维修整治6.3</t>
  </si>
  <si>
    <t>松林村</t>
  </si>
  <si>
    <t>村道日常养护和维修整治7</t>
  </si>
  <si>
    <t>莲花村</t>
  </si>
  <si>
    <t>小岭村</t>
  </si>
  <si>
    <t>村道日常养护和维修整治6.1</t>
  </si>
  <si>
    <t>红星村</t>
  </si>
  <si>
    <t>村道日常养护和维修整治3</t>
  </si>
  <si>
    <t>村道日常养护和维修整治3.2</t>
  </si>
  <si>
    <t>老林村</t>
  </si>
  <si>
    <t>安全村</t>
  </si>
  <si>
    <t>苟村</t>
  </si>
  <si>
    <t>苍溪村</t>
  </si>
  <si>
    <t>村道日常养护和维修整治9.1</t>
  </si>
  <si>
    <t>田垭村</t>
  </si>
  <si>
    <t>左家村</t>
  </si>
  <si>
    <t>村道日常养护和维修整治4.5</t>
  </si>
  <si>
    <t>苏家村</t>
  </si>
  <si>
    <t>村道日常养护和维修整治6</t>
  </si>
  <si>
    <t>回龙村</t>
  </si>
  <si>
    <t>村道日常养护和维修整治7.5</t>
  </si>
  <si>
    <t>爱国村</t>
  </si>
  <si>
    <t>村道日常养护和维修整治4</t>
  </si>
  <si>
    <t>石桥村</t>
  </si>
  <si>
    <t>龙泉村</t>
  </si>
  <si>
    <t>泥窝村</t>
  </si>
  <si>
    <t>村道日常养护和维修整治7.2</t>
  </si>
  <si>
    <t>清江村</t>
  </si>
  <si>
    <t>村道日常养护和维修整治4.6</t>
  </si>
  <si>
    <t>幸福村</t>
  </si>
  <si>
    <t>村道日常养护和维修整治4.8</t>
  </si>
  <si>
    <t>雷家村</t>
  </si>
  <si>
    <t>村道日常养护和维修整治5.8</t>
  </si>
  <si>
    <t>冯家村</t>
  </si>
  <si>
    <t>村道日常养护和维修整治9.7</t>
  </si>
  <si>
    <t>张公村</t>
  </si>
  <si>
    <t>村道日常养护和维修整治8</t>
  </si>
  <si>
    <t>石羊村</t>
  </si>
  <si>
    <t>赤化村</t>
  </si>
  <si>
    <t>新房村</t>
  </si>
  <si>
    <t>村道日常养护和维修整治12.5</t>
  </si>
  <si>
    <t>白朝村</t>
  </si>
  <si>
    <t>马家村</t>
  </si>
  <si>
    <t>村道日常养护和维修整治2.5</t>
  </si>
  <si>
    <t>新华村</t>
  </si>
  <si>
    <t>永久村</t>
  </si>
  <si>
    <t>月坝村</t>
  </si>
  <si>
    <t>村道日常养护和维修整治2</t>
  </si>
  <si>
    <t>分水村</t>
  </si>
  <si>
    <t>村道日常养护和维修整治6.5</t>
  </si>
  <si>
    <t>观音村</t>
  </si>
  <si>
    <t>星明村</t>
  </si>
  <si>
    <t>徐家村</t>
  </si>
  <si>
    <t>魏子村</t>
  </si>
  <si>
    <t>凉水村</t>
  </si>
  <si>
    <t>村道日常养护和维修整治2.83</t>
  </si>
  <si>
    <t>马口村</t>
  </si>
  <si>
    <t>高桥村</t>
  </si>
  <si>
    <t>羊盘村</t>
  </si>
  <si>
    <t>龙池村</t>
  </si>
  <si>
    <t>金峰村</t>
  </si>
  <si>
    <t>白岩村</t>
  </si>
  <si>
    <t>五郎村</t>
  </si>
  <si>
    <t>大花村</t>
  </si>
  <si>
    <t>渔洞村</t>
  </si>
  <si>
    <t>村道日常养护和维修整治0.3</t>
  </si>
  <si>
    <t>井田村</t>
  </si>
  <si>
    <t>金洞乡</t>
  </si>
  <si>
    <t>店子村</t>
  </si>
  <si>
    <t>村道日常养护和维修整治2.6</t>
  </si>
  <si>
    <t>龙洞村</t>
  </si>
  <si>
    <t>村道日常养护和维修整治3.8</t>
  </si>
  <si>
    <t>田沟村</t>
  </si>
  <si>
    <t>长林村</t>
  </si>
  <si>
    <t>村道日常养护和维修整治5.6</t>
  </si>
  <si>
    <t>洛阳村</t>
  </si>
  <si>
    <t>天景村</t>
  </si>
  <si>
    <t>站湾村</t>
  </si>
  <si>
    <t>村道日常养护和维修整治6.8</t>
  </si>
  <si>
    <t>天峰村</t>
  </si>
  <si>
    <t>村道日常养护和维修整治4.7</t>
  </si>
  <si>
    <t>石清村</t>
  </si>
  <si>
    <t>松柏村</t>
  </si>
  <si>
    <t>桂花村</t>
  </si>
  <si>
    <t>村道日常养护和维修整治5.4</t>
  </si>
  <si>
    <t>清河村</t>
  </si>
  <si>
    <t>村道日常养护和维修整治6.2</t>
  </si>
  <si>
    <t>金龙村</t>
  </si>
  <si>
    <t>村道日常养护和维修整治3.6</t>
  </si>
  <si>
    <t>千佛村</t>
  </si>
  <si>
    <t>小岩村</t>
  </si>
  <si>
    <t>亮垭村</t>
  </si>
  <si>
    <t>村道日常养护和维修整治4.2</t>
  </si>
  <si>
    <t>枫香村</t>
  </si>
  <si>
    <t>学地村</t>
  </si>
  <si>
    <t>大塘村</t>
  </si>
  <si>
    <t>村道日常养护和维修整治2.4</t>
  </si>
  <si>
    <t>小塘村</t>
  </si>
  <si>
    <t>虎星村</t>
  </si>
  <si>
    <t>前进村</t>
  </si>
  <si>
    <t>村道日常养护和维修整治1</t>
  </si>
  <si>
    <t>光荣村</t>
  </si>
  <si>
    <t>村道日常养护和维修整治4.4</t>
  </si>
  <si>
    <t>青岩村</t>
  </si>
  <si>
    <t>山园村</t>
  </si>
  <si>
    <t>安乐村</t>
  </si>
  <si>
    <t>高坡村</t>
  </si>
  <si>
    <t>村道日常养护和维修整治6.4</t>
  </si>
  <si>
    <t>冠山村</t>
  </si>
  <si>
    <t>雪峰街道</t>
  </si>
  <si>
    <t>村道日常养护和维修整治0.8</t>
  </si>
  <si>
    <t>大广村</t>
  </si>
  <si>
    <t>东坝街道</t>
  </si>
  <si>
    <t>雁栖社区</t>
  </si>
  <si>
    <t>上西街道</t>
  </si>
  <si>
    <t>联盟村</t>
  </si>
  <si>
    <t>村道日常养护和维修整治9.8</t>
  </si>
  <si>
    <t>浩口村</t>
  </si>
  <si>
    <t>吴家濠村</t>
  </si>
  <si>
    <t>郑家沟村</t>
  </si>
  <si>
    <t>村道日常养护和维修整治1.5</t>
  </si>
  <si>
    <t>村道日常养护和维修整治1.6</t>
  </si>
  <si>
    <t>民权村</t>
  </si>
  <si>
    <t>村道日常养护和维修整治9</t>
  </si>
  <si>
    <t>平基村</t>
  </si>
  <si>
    <t>廖家村</t>
  </si>
  <si>
    <t>峰岩村</t>
  </si>
  <si>
    <t>张坝社区</t>
  </si>
  <si>
    <t>高坑村</t>
  </si>
  <si>
    <t>太山村</t>
  </si>
  <si>
    <t>鱼龙村</t>
  </si>
  <si>
    <t>荣山村</t>
  </si>
  <si>
    <t>泉坝村</t>
  </si>
  <si>
    <t>大地村</t>
  </si>
  <si>
    <t>明月村</t>
  </si>
  <si>
    <t>村道日常养护和维修整治6.6</t>
  </si>
  <si>
    <t>花园村</t>
  </si>
  <si>
    <t>大山村</t>
  </si>
  <si>
    <t>红旗村</t>
  </si>
  <si>
    <t>高旗村</t>
  </si>
  <si>
    <t>春风村</t>
  </si>
  <si>
    <t>村道日常养护和维修整治5.5</t>
  </si>
  <si>
    <t>建设村</t>
  </si>
  <si>
    <t>曙光村</t>
  </si>
  <si>
    <t>青龙村</t>
  </si>
  <si>
    <t>庙坪村</t>
  </si>
  <si>
    <t>林场村</t>
  </si>
  <si>
    <t>桃园村</t>
  </si>
  <si>
    <t>村道日常养护和维修整治8.5</t>
  </si>
  <si>
    <t>官山村</t>
  </si>
  <si>
    <t>（三）水毁项目</t>
  </si>
  <si>
    <t>组道路水毁
修复</t>
  </si>
  <si>
    <t>江北社区（浩口村）</t>
  </si>
  <si>
    <t>C20片石砼挡墙90立方，路面c25混凝土613立方</t>
  </si>
  <si>
    <t>三、农村饮水安全项目</t>
  </si>
  <si>
    <t>区水利局</t>
  </si>
  <si>
    <t>（一）病险山坪塘维修整治</t>
  </si>
  <si>
    <t>水草坪、罗家房后山坪塘</t>
  </si>
  <si>
    <t>荣山镇中口村</t>
  </si>
  <si>
    <t>护坡及砌堡坎，护坡310平方米，堡坎300立方米；坝基及堡坎，护坡和其他工程，内护坡800平方米，坝基150平方米，堡坎50立方米，70给水管1500米</t>
  </si>
  <si>
    <t>松包山坪塘</t>
  </si>
  <si>
    <t>荣山镇和平村</t>
  </si>
  <si>
    <t>清理护坡开挖长50米、宽10米、厚1米，并硬化；堡坎长30米、宽0.7米、高10米</t>
  </si>
  <si>
    <t>清林塘</t>
  </si>
  <si>
    <t>清淤泥1800方，处漏、塘盖整形、翻外塘盖240方，新修引水渠堰120米，硬化溢洪道15米。</t>
  </si>
  <si>
    <t>葫芦塘</t>
  </si>
  <si>
    <t>宝轮镇幸福村</t>
  </si>
  <si>
    <t>盖、渠、大坝加固、挡墙</t>
  </si>
  <si>
    <t>韩家湾</t>
  </si>
  <si>
    <t>宝轮镇梨树村</t>
  </si>
  <si>
    <t>处漏，扎盖，挖方、混凝土处漏、轧盖358m³×420元</t>
  </si>
  <si>
    <t>秦家梁</t>
  </si>
  <si>
    <t>宝轮镇小岭村</t>
  </si>
  <si>
    <t>防渗漏维护，内清淤，外盖堡坎，286m³×420元</t>
  </si>
  <si>
    <t>三柑树塘</t>
  </si>
  <si>
    <t>三堆镇舞凤村</t>
  </si>
  <si>
    <t>坝体外围加固，混凝土30m*2m*1.5m=90m³</t>
  </si>
  <si>
    <t>风向平塘</t>
  </si>
  <si>
    <t>三堆镇白岩村</t>
  </si>
  <si>
    <t>坝体外围加固，混凝土60m*5m*1m=300m³</t>
  </si>
  <si>
    <t>炮马池山坪塘</t>
  </si>
  <si>
    <t>大石镇前哨村</t>
  </si>
  <si>
    <t>处漏，做堰塘护坡，粘土夯实300立方，内坝整治浇筑混凝土。</t>
  </si>
  <si>
    <t>罗家岩山坪塘</t>
  </si>
  <si>
    <t>大石镇山园村</t>
  </si>
  <si>
    <t>塘底部粘土夯实150立方，内坝护坡混凝土浇筑75立方。</t>
  </si>
  <si>
    <t>三组、四组
山坪塘</t>
  </si>
  <si>
    <t>龙潭乡柏佛村</t>
  </si>
  <si>
    <t>三组塘内粘土夯实核心墙浇筑混凝土85立方米；更换塘内外排水管123米；外盖夯实加固，开挖回填150方，浇筑22立方米。堤坝护坡混凝土加固200立方米；塘内粘土夯实核心墙55立方米；堤坝内护坡混凝土浇筑23立方米；外盖开挖回填废土265方夯实加固浇筑混凝土25立方米。四组堰塘盖内外加固硬化及换出水管，塘内外盖护坡加固650平方，塘内盖护坡加固混凝土650平方，防洪渠700米及换出水管100米</t>
  </si>
  <si>
    <t>七组山坪塘</t>
  </si>
  <si>
    <t>龙潭乡界牌村</t>
  </si>
  <si>
    <t>堤坝基础加固，堤坝顶部混凝土浇筑，塘内粘土夯实核心墙，堤坝内护坡混凝土浇筑，塘外围排洪渠。堤坝基础混凝土加固190立方米，堤坝顶部混凝土浇筑150立方米，塘内粘土夯实核心墙190，堤坝内护坡混凝土浇筑170立方米，塘外围排洪渠200米长</t>
  </si>
  <si>
    <t>太极塘、店子梁圆塘、园区新塘</t>
  </si>
  <si>
    <t>龙潭乡曙光村</t>
  </si>
  <si>
    <t>太极塘內坝砼硬化、坝顶内外顶梁、人行道砼硬化、外坝脚梁、网格梁修复，护栏修复、加固；店子梁圆塘內坝砼硬化、外坝网格梁砼硬化、外坝脚梁加固，坝顶内外顶梁、人行道砼硬化；园区新塘砼硬化內坝、外坝网格梁，外坝脚梁加固，砼硬化坝顶内外顶梁、人行道。</t>
  </si>
  <si>
    <t>秦巴金梨产业园山坪塘</t>
  </si>
  <si>
    <t>龙潭乡金鼓村</t>
  </si>
  <si>
    <t>2口山坪塘溢洪道整治、治漏、清淤、硬化内外盖。</t>
  </si>
  <si>
    <t>儿童乐园下塘、中塘</t>
  </si>
  <si>
    <t>龙潭乡建设村</t>
  </si>
  <si>
    <t>下塘内坝塌陷，石条缝漏水，需取淤泥、治漏；中塘清运淤泥、硬化400平方米</t>
  </si>
  <si>
    <t>湾里凼、新堰塘大凼、新凼</t>
  </si>
  <si>
    <t>万缘街道和平村</t>
  </si>
  <si>
    <t>四组内、外坝整治浇筑混凝土280立方，更换函卧管50米，五组内、外坝整治浇筑混凝土350立方，更换函卧管50米。</t>
  </si>
  <si>
    <t>5组山坪塘</t>
  </si>
  <si>
    <t>河西街道杨家浩村</t>
  </si>
  <si>
    <t>排洪沟新建200米，翻修涵管120米、护坡加固硬化1000（立方米）</t>
  </si>
  <si>
    <t>冯家梁山坪塘</t>
  </si>
  <si>
    <t>嘉陵学地村</t>
  </si>
  <si>
    <t>山坪塘治漏、新建饮水渠，迎水面治漏600㎡、喉管治漏1处，新建饮水渠80m</t>
  </si>
  <si>
    <t>贺家坡山坪塘</t>
  </si>
  <si>
    <t>嘉陵街道千佛村</t>
  </si>
  <si>
    <t>山坪塘治漏，塘堤坝迎水面治漏180㎡、塘底治漏100㎡。</t>
  </si>
  <si>
    <t>袁家坪堰塘</t>
  </si>
  <si>
    <t>金洞乡金龙村</t>
  </si>
  <si>
    <t>防滑坡垮塌风险处理，内盖混凝土挡墙补漏，沙：130m³，石子：180m³，水泥：90T。（含2次转运及人工费）</t>
  </si>
  <si>
    <t>南麦地沟堰塘</t>
  </si>
  <si>
    <t>金洞乡天峰村</t>
  </si>
  <si>
    <t>坝体四周补漏及底部补漏，部分清淤，砂：110方，石头：220，水泥：75吨，防水：680平方。（含2次转运及人工）</t>
  </si>
  <si>
    <t>张家堰塘</t>
  </si>
  <si>
    <t>白朝乡白朝村</t>
  </si>
  <si>
    <t>保外盖、保内盖，堡坎加固，长80米，高2.5米。</t>
  </si>
  <si>
    <t>土地垭山坪塘</t>
  </si>
  <si>
    <t>白朝乡永久村</t>
  </si>
  <si>
    <t>治漏、加档墙、做排洪渠，维修加固堤坝45米，高5米；新建排水渠20米。</t>
  </si>
  <si>
    <t>太平岩堰塘</t>
  </si>
  <si>
    <t>南河街道江南社区</t>
  </si>
  <si>
    <t>1.混凝土内盖加固450立方米；2.砖砌网格230立方米；3.实核心墙220立方米；4.护坡混凝土浇筑240立方米；5.排洪渠180米长。</t>
  </si>
  <si>
    <t>四、经开区脱贫攻坚项目</t>
  </si>
  <si>
    <t>经开区</t>
  </si>
</sst>
</file>

<file path=xl/styles.xml><?xml version="1.0" encoding="utf-8"?>
<styleSheet xmlns="http://schemas.openxmlformats.org/spreadsheetml/2006/main">
  <numFmts count="8">
    <numFmt numFmtId="176" formatCode="0.00_);[Red]\(0.00\)"/>
    <numFmt numFmtId="177" formatCode="0_ "/>
    <numFmt numFmtId="178" formatCode="0.00_ "/>
    <numFmt numFmtId="179" formatCode="0.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黑体简体"/>
      <charset val="134"/>
    </font>
    <font>
      <sz val="22"/>
      <name val="方正小标宋简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华文仿宋"/>
      <charset val="134"/>
    </font>
    <font>
      <b/>
      <sz val="9"/>
      <name val="楷体"/>
      <charset val="134"/>
    </font>
    <font>
      <b/>
      <sz val="9"/>
      <name val="宋体"/>
      <charset val="134"/>
    </font>
    <font>
      <b/>
      <sz val="9"/>
      <name val="黑体"/>
      <charset val="134"/>
    </font>
    <font>
      <sz val="9"/>
      <name val="楷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Tahoma"/>
      <charset val="134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29" fillId="0" borderId="0"/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5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9" fillId="0" borderId="19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0" borderId="1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4" fillId="0" borderId="2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>
      <alignment vertical="center"/>
    </xf>
    <xf numFmtId="0" fontId="15" fillId="21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37" fillId="0" borderId="20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33" fillId="24" borderId="18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2" borderId="0" applyNumberFormat="false" applyBorder="false" applyAlignment="false" applyProtection="false">
      <alignment vertical="center"/>
    </xf>
    <xf numFmtId="0" fontId="32" fillId="22" borderId="18" applyNumberFormat="false" applyAlignment="false" applyProtection="false">
      <alignment vertical="center"/>
    </xf>
    <xf numFmtId="0" fontId="36" fillId="24" borderId="21" applyNumberFormat="false" applyAlignment="false" applyProtection="false">
      <alignment vertical="center"/>
    </xf>
    <xf numFmtId="0" fontId="24" fillId="10" borderId="16" applyNumberFormat="false" applyAlignment="false" applyProtection="false">
      <alignment vertical="center"/>
    </xf>
    <xf numFmtId="0" fontId="23" fillId="0" borderId="0">
      <protection locked="false"/>
    </xf>
    <xf numFmtId="0" fontId="22" fillId="0" borderId="15" applyNumberFormat="false" applyFill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6" borderId="0" applyNumberFormat="false" applyBorder="false" applyAlignment="false" applyProtection="false">
      <alignment vertical="center"/>
    </xf>
    <xf numFmtId="0" fontId="0" fillId="8" borderId="14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39" fillId="30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8" fillId="0" borderId="0"/>
    <xf numFmtId="0" fontId="15" fillId="2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vertical="center" wrapText="true"/>
    </xf>
    <xf numFmtId="0" fontId="4" fillId="0" borderId="0" xfId="0" applyFont="true" applyFill="true">
      <alignment vertical="center"/>
    </xf>
    <xf numFmtId="0" fontId="5" fillId="0" borderId="0" xfId="0" applyFont="true" applyFill="true">
      <alignment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>
      <alignment vertical="center"/>
    </xf>
    <xf numFmtId="0" fontId="7" fillId="0" borderId="0" xfId="0" applyNumberFormat="true" applyFont="true" applyFill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>
      <alignment horizontal="center" vertical="center" wrapText="true"/>
    </xf>
    <xf numFmtId="0" fontId="8" fillId="0" borderId="3" xfId="0" applyNumberFormat="true" applyFont="true" applyFill="true" applyBorder="true" applyAlignment="true">
      <alignment horizontal="center" vertical="center" wrapText="true"/>
    </xf>
    <xf numFmtId="0" fontId="8" fillId="0" borderId="4" xfId="0" applyNumberFormat="true" applyFont="true" applyFill="true" applyBorder="true" applyAlignment="true">
      <alignment horizontal="center" vertical="center" wrapText="true"/>
    </xf>
    <xf numFmtId="0" fontId="10" fillId="0" borderId="5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6" xfId="0" applyNumberFormat="true" applyFont="true" applyFill="true" applyBorder="true" applyAlignment="true">
      <alignment horizontal="center" vertical="center" wrapText="true"/>
    </xf>
    <xf numFmtId="0" fontId="10" fillId="0" borderId="7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7" fillId="0" borderId="0" xfId="0" applyNumberFormat="true" applyFont="true" applyFill="true" applyAlignment="true">
      <alignment horizontal="justify" vertical="center" wrapText="true"/>
    </xf>
    <xf numFmtId="179" fontId="7" fillId="0" borderId="0" xfId="0" applyNumberFormat="true" applyFont="true" applyFill="true" applyAlignment="true">
      <alignment horizontal="center" vertical="center" wrapText="true"/>
    </xf>
    <xf numFmtId="179" fontId="8" fillId="0" borderId="1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justify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178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justify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13" fillId="0" borderId="1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11" fillId="0" borderId="2" xfId="0" applyNumberFormat="true" applyFont="true" applyFill="true" applyBorder="true" applyAlignment="true" applyProtection="true">
      <alignment horizontal="center" vertical="center" wrapText="true"/>
    </xf>
    <xf numFmtId="0" fontId="11" fillId="0" borderId="3" xfId="0" applyNumberFormat="true" applyFont="true" applyFill="true" applyBorder="true" applyAlignment="true" applyProtection="true">
      <alignment horizontal="center" vertical="center" wrapText="true"/>
    </xf>
    <xf numFmtId="0" fontId="11" fillId="0" borderId="4" xfId="0" applyNumberFormat="true" applyFont="true" applyFill="true" applyBorder="true" applyAlignment="true" applyProtection="true">
      <alignment horizontal="center" vertical="center" wrapText="true"/>
    </xf>
    <xf numFmtId="0" fontId="11" fillId="0" borderId="8" xfId="0" applyFont="true" applyFill="true" applyBorder="true" applyAlignment="true">
      <alignment horizontal="center" vertical="center" wrapText="true"/>
    </xf>
    <xf numFmtId="0" fontId="11" fillId="0" borderId="9" xfId="0" applyFont="true" applyFill="true" applyBorder="true" applyAlignment="true">
      <alignment horizontal="center" vertical="center" wrapText="true"/>
    </xf>
    <xf numFmtId="0" fontId="11" fillId="0" borderId="10" xfId="0" applyFont="true" applyFill="true" applyBorder="true" applyAlignment="true">
      <alignment horizontal="center" vertical="center" wrapText="true"/>
    </xf>
    <xf numFmtId="0" fontId="11" fillId="0" borderId="11" xfId="0" applyFont="true" applyFill="true" applyBorder="true" applyAlignment="true">
      <alignment horizontal="center" vertical="center" wrapText="true"/>
    </xf>
    <xf numFmtId="0" fontId="11" fillId="0" borderId="12" xfId="0" applyFont="true" applyFill="true" applyBorder="true" applyAlignment="true">
      <alignment horizontal="center" vertical="center" wrapText="true"/>
    </xf>
    <xf numFmtId="0" fontId="11" fillId="0" borderId="13" xfId="0" applyFont="true" applyFill="true" applyBorder="true" applyAlignment="true">
      <alignment horizontal="center" vertical="center" wrapText="true"/>
    </xf>
    <xf numFmtId="178" fontId="8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justify" vertical="center" wrapText="true"/>
    </xf>
    <xf numFmtId="0" fontId="11" fillId="0" borderId="1" xfId="0" applyFont="true" applyFill="true" applyBorder="true" applyAlignment="true" applyProtection="true">
      <alignment horizontal="justify" vertical="center" wrapText="true"/>
    </xf>
    <xf numFmtId="0" fontId="4" fillId="0" borderId="1" xfId="0" applyFont="true" applyFill="true" applyBorder="true" applyAlignment="true">
      <alignment horizontal="center" vertical="center"/>
    </xf>
    <xf numFmtId="178" fontId="12" fillId="0" borderId="1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</cellXfs>
  <cellStyles count="59">
    <cellStyle name="常规" xfId="0" builtinId="0"/>
    <cellStyle name="常规 2 4" xfId="1"/>
    <cellStyle name="常规 10 2 4 3" xfId="2"/>
    <cellStyle name="常规 10 2" xfId="3"/>
    <cellStyle name="常规 2 10 3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常规 10" xfId="10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千位分隔" xfId="17" builtinId="3"/>
    <cellStyle name="标题 2" xfId="18" builtinId="17"/>
    <cellStyle name="货币[0]" xfId="19" builtinId="7"/>
    <cellStyle name="常规 4" xfId="20"/>
    <cellStyle name="60% - 强调文字颜色 4" xfId="21" builtinId="44"/>
    <cellStyle name="警告文本" xfId="22" builtinId="11"/>
    <cellStyle name="20% - 强调文字颜色 2" xfId="23" builtinId="34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常规 2 2" xfId="35"/>
    <cellStyle name="60% - 强调文字颜色 6" xfId="36" builtinId="52"/>
    <cellStyle name="输入" xfId="37" builtinId="20"/>
    <cellStyle name="输出" xfId="38" builtinId="21"/>
    <cellStyle name="检查单元格" xfId="39" builtinId="23"/>
    <cellStyle name="常规 2 3" xfId="40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常规 2" xfId="55"/>
    <cellStyle name="60% - 强调文字颜色 2" xfId="56" builtinId="36"/>
    <cellStyle name="40% - 强调文字颜色 2" xfId="57" builtinId="35"/>
    <cellStyle name="强调文字颜色 3" xfId="58" builtinId="37"/>
  </cellStyles>
  <tableStyles count="0" defaultTableStyle="TableStyleMedium2" defaultPivotStyle="PivotStyleLight16"/>
  <colors>
    <mruColors>
      <color rgb="00DF3621"/>
      <color rgb="00DB433C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207"/>
  <sheetViews>
    <sheetView tabSelected="1" workbookViewId="0">
      <pane ySplit="6" topLeftCell="A7" activePane="bottomLeft" state="frozen"/>
      <selection/>
      <selection pane="bottomLeft" activeCell="Q20" sqref="Q20"/>
    </sheetView>
  </sheetViews>
  <sheetFormatPr defaultColWidth="8.88333333333333" defaultRowHeight="13.5"/>
  <cols>
    <col min="1" max="2" width="8.88333333333333" style="5"/>
    <col min="3" max="3" width="11.1333333333333" style="5" customWidth="true"/>
    <col min="4" max="4" width="13.8833333333333" style="5" customWidth="true"/>
    <col min="5" max="5" width="24.3833333333333" style="5" customWidth="true"/>
    <col min="6" max="7" width="8.88333333333333" style="5"/>
    <col min="8" max="8" width="9.5" style="5"/>
    <col min="9" max="9" width="20.6333333333333" style="5" customWidth="true"/>
    <col min="10" max="10" width="9.63333333333333" style="6"/>
    <col min="11" max="11" width="8.88333333333333" style="5"/>
    <col min="12" max="12" width="11.6333333333333" style="5" customWidth="true"/>
    <col min="13" max="16384" width="8.88333333333333" style="5"/>
  </cols>
  <sheetData>
    <row r="1" ht="19.5" customHeight="true" spans="1:1">
      <c r="A1" s="7" t="s">
        <v>0</v>
      </c>
    </row>
    <row r="2" s="1" customFormat="true" ht="35.1" customHeight="true" spans="1:14">
      <c r="A2" s="8" t="s">
        <v>1</v>
      </c>
      <c r="B2" s="8"/>
      <c r="C2" s="8"/>
      <c r="D2" s="8"/>
      <c r="E2" s="27"/>
      <c r="F2" s="8"/>
      <c r="G2" s="8"/>
      <c r="H2" s="28"/>
      <c r="I2" s="28"/>
      <c r="J2" s="28"/>
      <c r="K2" s="28"/>
      <c r="L2" s="8"/>
      <c r="M2" s="8"/>
      <c r="N2" s="8"/>
    </row>
    <row r="3" s="2" customFormat="true" ht="17.1" customHeight="true" spans="1:14">
      <c r="A3" s="9" t="s">
        <v>2</v>
      </c>
      <c r="B3" s="9" t="s">
        <v>3</v>
      </c>
      <c r="C3" s="10" t="s">
        <v>4</v>
      </c>
      <c r="D3" s="10" t="s">
        <v>5</v>
      </c>
      <c r="E3" s="10"/>
      <c r="F3" s="10"/>
      <c r="G3" s="9"/>
      <c r="H3" s="29" t="s">
        <v>6</v>
      </c>
      <c r="I3" s="29"/>
      <c r="J3" s="29"/>
      <c r="K3" s="29"/>
      <c r="L3" s="10" t="s">
        <v>7</v>
      </c>
      <c r="M3" s="10" t="s">
        <v>8</v>
      </c>
      <c r="N3" s="10"/>
    </row>
    <row r="4" s="2" customFormat="true" ht="17.1" customHeight="true" spans="1:14">
      <c r="A4" s="9"/>
      <c r="B4" s="9"/>
      <c r="C4" s="10"/>
      <c r="D4" s="10" t="s">
        <v>9</v>
      </c>
      <c r="E4" s="10" t="s">
        <v>10</v>
      </c>
      <c r="F4" s="10" t="s">
        <v>11</v>
      </c>
      <c r="G4" s="9" t="s">
        <v>12</v>
      </c>
      <c r="H4" s="29" t="s">
        <v>13</v>
      </c>
      <c r="I4" s="29"/>
      <c r="J4" s="29"/>
      <c r="K4" s="29" t="s">
        <v>14</v>
      </c>
      <c r="L4" s="10"/>
      <c r="M4" s="10" t="s">
        <v>15</v>
      </c>
      <c r="N4" s="10" t="s">
        <v>16</v>
      </c>
    </row>
    <row r="5" s="3" customFormat="true" ht="27.95" customHeight="true" spans="1:14">
      <c r="A5" s="9"/>
      <c r="B5" s="9"/>
      <c r="C5" s="10"/>
      <c r="D5" s="10"/>
      <c r="E5" s="10"/>
      <c r="F5" s="10"/>
      <c r="G5" s="9"/>
      <c r="H5" s="29"/>
      <c r="I5" s="29" t="s">
        <v>17</v>
      </c>
      <c r="J5" s="29" t="s">
        <v>18</v>
      </c>
      <c r="K5" s="29"/>
      <c r="L5" s="10"/>
      <c r="M5" s="10"/>
      <c r="N5" s="10"/>
    </row>
    <row r="6" ht="33.95" customHeight="true" spans="1:14">
      <c r="A6" s="9" t="s">
        <v>19</v>
      </c>
      <c r="B6" s="9"/>
      <c r="C6" s="10"/>
      <c r="D6" s="11"/>
      <c r="E6" s="10"/>
      <c r="F6" s="10"/>
      <c r="G6" s="9"/>
      <c r="H6" s="9">
        <f>H7+H31+H181+H207</f>
        <v>1197.39</v>
      </c>
      <c r="I6" s="9">
        <f>I7+I31+I181+I207</f>
        <v>1095</v>
      </c>
      <c r="J6" s="9">
        <f>J7+J31+J181+J207</f>
        <v>24.17</v>
      </c>
      <c r="K6" s="9">
        <f>K7+K31+K181+K207</f>
        <v>78.22</v>
      </c>
      <c r="L6" s="10"/>
      <c r="M6" s="10">
        <v>54</v>
      </c>
      <c r="N6" s="10">
        <f>N7+N31+N181</f>
        <v>5334</v>
      </c>
    </row>
    <row r="7" ht="26.25" customHeight="true" spans="1:14">
      <c r="A7" s="9" t="s">
        <v>20</v>
      </c>
      <c r="B7" s="9"/>
      <c r="C7" s="10"/>
      <c r="D7" s="11"/>
      <c r="E7" s="10"/>
      <c r="F7" s="10"/>
      <c r="G7" s="9"/>
      <c r="H7" s="9">
        <f t="shared" ref="H7:H24" si="0">I7+J7+K7</f>
        <v>111.13</v>
      </c>
      <c r="I7" s="9">
        <f>I8+I23+I25</f>
        <v>63.86</v>
      </c>
      <c r="J7" s="9">
        <f>J8+J23+J25</f>
        <v>24.17</v>
      </c>
      <c r="K7" s="9">
        <f>K8+K23</f>
        <v>23.1</v>
      </c>
      <c r="L7" s="10"/>
      <c r="M7" s="10">
        <f>M8+M23+M25</f>
        <v>2</v>
      </c>
      <c r="N7" s="10">
        <f>N8+N23+N25</f>
        <v>156</v>
      </c>
    </row>
    <row r="8" ht="24.75" customHeight="true" spans="1:14">
      <c r="A8" s="12" t="s">
        <v>21</v>
      </c>
      <c r="B8" s="13"/>
      <c r="C8" s="14"/>
      <c r="D8" s="11"/>
      <c r="E8" s="10"/>
      <c r="F8" s="10"/>
      <c r="G8" s="9"/>
      <c r="H8" s="9">
        <f t="shared" si="0"/>
        <v>41.13</v>
      </c>
      <c r="I8" s="9">
        <f>SUM(I9:I22)</f>
        <v>18.03</v>
      </c>
      <c r="J8" s="9">
        <f>SUM(J9:J22)</f>
        <v>0</v>
      </c>
      <c r="K8" s="9">
        <f>SUM(K9:K22)</f>
        <v>23.1</v>
      </c>
      <c r="L8" s="30" t="s">
        <v>22</v>
      </c>
      <c r="M8" s="10"/>
      <c r="N8" s="10">
        <f>SUM(N9:N22)</f>
        <v>111</v>
      </c>
    </row>
    <row r="9" ht="18" customHeight="true" spans="1:14">
      <c r="A9" s="15" t="s">
        <v>23</v>
      </c>
      <c r="B9" s="16"/>
      <c r="C9" s="17"/>
      <c r="D9" s="16" t="s">
        <v>24</v>
      </c>
      <c r="E9" s="15" t="s">
        <v>25</v>
      </c>
      <c r="F9" s="17"/>
      <c r="G9" s="16">
        <v>2020.06</v>
      </c>
      <c r="H9" s="16">
        <f t="shared" si="0"/>
        <v>0.85</v>
      </c>
      <c r="I9" s="16">
        <v>0.4</v>
      </c>
      <c r="J9" s="37">
        <v>0</v>
      </c>
      <c r="K9" s="37">
        <v>0.45</v>
      </c>
      <c r="L9" s="30" t="s">
        <v>22</v>
      </c>
      <c r="M9" s="10"/>
      <c r="N9" s="40">
        <v>3</v>
      </c>
    </row>
    <row r="10" ht="18" customHeight="true" spans="1:14">
      <c r="A10" s="18"/>
      <c r="B10" s="16"/>
      <c r="C10" s="17"/>
      <c r="D10" s="16" t="s">
        <v>26</v>
      </c>
      <c r="E10" s="18"/>
      <c r="F10" s="17"/>
      <c r="G10" s="16">
        <v>2020.06</v>
      </c>
      <c r="H10" s="16">
        <f t="shared" si="0"/>
        <v>2.94</v>
      </c>
      <c r="I10" s="16">
        <v>0.96</v>
      </c>
      <c r="J10" s="37">
        <v>0</v>
      </c>
      <c r="K10" s="37">
        <v>1.98</v>
      </c>
      <c r="L10" s="30" t="s">
        <v>22</v>
      </c>
      <c r="M10" s="10"/>
      <c r="N10" s="40">
        <v>7</v>
      </c>
    </row>
    <row r="11" ht="18" customHeight="true" spans="1:14">
      <c r="A11" s="18"/>
      <c r="B11" s="16"/>
      <c r="C11" s="17"/>
      <c r="D11" s="16" t="s">
        <v>27</v>
      </c>
      <c r="E11" s="18"/>
      <c r="F11" s="17"/>
      <c r="G11" s="16">
        <v>2020.06</v>
      </c>
      <c r="H11" s="16">
        <f t="shared" si="0"/>
        <v>2.425</v>
      </c>
      <c r="I11" s="16">
        <v>1.15</v>
      </c>
      <c r="J11" s="37">
        <v>0</v>
      </c>
      <c r="K11" s="37">
        <v>1.275</v>
      </c>
      <c r="L11" s="30" t="s">
        <v>22</v>
      </c>
      <c r="M11" s="10"/>
      <c r="N11" s="40">
        <v>5</v>
      </c>
    </row>
    <row r="12" ht="18" customHeight="true" spans="1:14">
      <c r="A12" s="18"/>
      <c r="B12" s="16"/>
      <c r="C12" s="17"/>
      <c r="D12" s="16" t="s">
        <v>28</v>
      </c>
      <c r="E12" s="18"/>
      <c r="F12" s="17"/>
      <c r="G12" s="16">
        <v>2020.06</v>
      </c>
      <c r="H12" s="16">
        <f t="shared" si="0"/>
        <v>0.45</v>
      </c>
      <c r="I12" s="16">
        <v>0.3</v>
      </c>
      <c r="J12" s="37">
        <v>0</v>
      </c>
      <c r="K12" s="37">
        <v>0.15</v>
      </c>
      <c r="L12" s="30" t="s">
        <v>22</v>
      </c>
      <c r="M12" s="10"/>
      <c r="N12" s="40">
        <v>2</v>
      </c>
    </row>
    <row r="13" ht="18" customHeight="true" spans="1:14">
      <c r="A13" s="18"/>
      <c r="B13" s="16"/>
      <c r="C13" s="17"/>
      <c r="D13" s="16" t="s">
        <v>29</v>
      </c>
      <c r="E13" s="18"/>
      <c r="F13" s="17"/>
      <c r="G13" s="16">
        <v>2020.06</v>
      </c>
      <c r="H13" s="16">
        <f t="shared" si="0"/>
        <v>0.3</v>
      </c>
      <c r="I13" s="16">
        <v>0.2</v>
      </c>
      <c r="J13" s="37">
        <v>0</v>
      </c>
      <c r="K13" s="37">
        <v>0.1</v>
      </c>
      <c r="L13" s="30" t="s">
        <v>22</v>
      </c>
      <c r="M13" s="10"/>
      <c r="N13" s="40">
        <v>1</v>
      </c>
    </row>
    <row r="14" spans="1:14">
      <c r="A14" s="18"/>
      <c r="B14" s="16"/>
      <c r="C14" s="17"/>
      <c r="D14" s="16" t="s">
        <v>30</v>
      </c>
      <c r="E14" s="18"/>
      <c r="F14" s="17"/>
      <c r="G14" s="16">
        <v>2020.06</v>
      </c>
      <c r="H14" s="16">
        <f t="shared" si="0"/>
        <v>1.52</v>
      </c>
      <c r="I14" s="16">
        <v>0.66</v>
      </c>
      <c r="J14" s="37">
        <v>0</v>
      </c>
      <c r="K14" s="37">
        <v>0.86</v>
      </c>
      <c r="L14" s="30" t="s">
        <v>22</v>
      </c>
      <c r="M14" s="10"/>
      <c r="N14" s="40">
        <v>4</v>
      </c>
    </row>
    <row r="15" spans="1:14">
      <c r="A15" s="19"/>
      <c r="B15" s="16"/>
      <c r="C15" s="17"/>
      <c r="D15" s="16" t="s">
        <v>31</v>
      </c>
      <c r="E15" s="18"/>
      <c r="F15" s="17"/>
      <c r="G15" s="16">
        <v>2020.06</v>
      </c>
      <c r="H15" s="16">
        <f t="shared" si="0"/>
        <v>4.05</v>
      </c>
      <c r="I15" s="16">
        <v>1.5</v>
      </c>
      <c r="J15" s="37">
        <v>0</v>
      </c>
      <c r="K15" s="37">
        <v>2.55</v>
      </c>
      <c r="L15" s="30" t="s">
        <v>22</v>
      </c>
      <c r="M15" s="10"/>
      <c r="N15" s="40">
        <v>5</v>
      </c>
    </row>
    <row r="16" ht="18" customHeight="true" spans="1:14">
      <c r="A16" s="15" t="s">
        <v>32</v>
      </c>
      <c r="B16" s="16"/>
      <c r="C16" s="17"/>
      <c r="D16" s="16" t="s">
        <v>33</v>
      </c>
      <c r="E16" s="18"/>
      <c r="F16" s="17"/>
      <c r="G16" s="16">
        <v>2020.06</v>
      </c>
      <c r="H16" s="16">
        <f t="shared" si="0"/>
        <v>5.85</v>
      </c>
      <c r="I16" s="16">
        <v>3.3</v>
      </c>
      <c r="J16" s="37">
        <v>0</v>
      </c>
      <c r="K16" s="37">
        <v>2.55</v>
      </c>
      <c r="L16" s="30" t="s">
        <v>22</v>
      </c>
      <c r="M16" s="10"/>
      <c r="N16" s="40">
        <v>11</v>
      </c>
    </row>
    <row r="17" ht="18" customHeight="true" spans="1:14">
      <c r="A17" s="18"/>
      <c r="B17" s="16"/>
      <c r="C17" s="17"/>
      <c r="D17" s="16" t="s">
        <v>34</v>
      </c>
      <c r="E17" s="18"/>
      <c r="F17" s="17"/>
      <c r="G17" s="16">
        <v>2020.06</v>
      </c>
      <c r="H17" s="16">
        <f t="shared" si="0"/>
        <v>5.11</v>
      </c>
      <c r="I17" s="16">
        <v>2.1</v>
      </c>
      <c r="J17" s="37">
        <v>0</v>
      </c>
      <c r="K17" s="37">
        <v>3.01</v>
      </c>
      <c r="L17" s="30" t="s">
        <v>22</v>
      </c>
      <c r="M17" s="10"/>
      <c r="N17" s="40">
        <v>31</v>
      </c>
    </row>
    <row r="18" ht="18" customHeight="true" spans="1:14">
      <c r="A18" s="18"/>
      <c r="B18" s="16"/>
      <c r="C18" s="17"/>
      <c r="D18" s="16" t="s">
        <v>35</v>
      </c>
      <c r="E18" s="18"/>
      <c r="F18" s="17"/>
      <c r="G18" s="16">
        <v>2020.06</v>
      </c>
      <c r="H18" s="16">
        <f t="shared" si="0"/>
        <v>5.315</v>
      </c>
      <c r="I18" s="16">
        <v>2.1</v>
      </c>
      <c r="J18" s="37">
        <v>0</v>
      </c>
      <c r="K18" s="37">
        <v>3.215</v>
      </c>
      <c r="L18" s="30" t="s">
        <v>22</v>
      </c>
      <c r="M18" s="10"/>
      <c r="N18" s="40">
        <v>21</v>
      </c>
    </row>
    <row r="19" ht="18" customHeight="true" spans="1:14">
      <c r="A19" s="18"/>
      <c r="B19" s="16"/>
      <c r="C19" s="17"/>
      <c r="D19" s="16" t="s">
        <v>36</v>
      </c>
      <c r="E19" s="18"/>
      <c r="F19" s="17"/>
      <c r="G19" s="16">
        <v>2020.06</v>
      </c>
      <c r="H19" s="16">
        <f t="shared" si="0"/>
        <v>8.4</v>
      </c>
      <c r="I19" s="16">
        <v>3.6</v>
      </c>
      <c r="J19" s="37">
        <v>0</v>
      </c>
      <c r="K19" s="16">
        <v>4.8</v>
      </c>
      <c r="L19" s="30" t="s">
        <v>22</v>
      </c>
      <c r="M19" s="10"/>
      <c r="N19" s="40">
        <v>12</v>
      </c>
    </row>
    <row r="20" ht="18" customHeight="true" spans="1:14">
      <c r="A20" s="19"/>
      <c r="B20" s="16"/>
      <c r="C20" s="17"/>
      <c r="D20" s="16" t="s">
        <v>37</v>
      </c>
      <c r="E20" s="18"/>
      <c r="F20" s="17"/>
      <c r="G20" s="16">
        <v>2020.06</v>
      </c>
      <c r="H20" s="16">
        <f t="shared" si="0"/>
        <v>0.95</v>
      </c>
      <c r="I20" s="16">
        <v>0.3</v>
      </c>
      <c r="J20" s="37">
        <v>0</v>
      </c>
      <c r="K20" s="16">
        <v>0.65</v>
      </c>
      <c r="L20" s="30" t="s">
        <v>22</v>
      </c>
      <c r="M20" s="10"/>
      <c r="N20" s="40">
        <v>1</v>
      </c>
    </row>
    <row r="21" ht="18" customHeight="true" spans="1:14">
      <c r="A21" s="16" t="s">
        <v>38</v>
      </c>
      <c r="B21" s="16"/>
      <c r="C21" s="17"/>
      <c r="D21" s="16" t="s">
        <v>39</v>
      </c>
      <c r="E21" s="18"/>
      <c r="F21" s="17"/>
      <c r="G21" s="16">
        <v>2020.06</v>
      </c>
      <c r="H21" s="16">
        <f t="shared" si="0"/>
        <v>1.32</v>
      </c>
      <c r="I21" s="16">
        <v>0.86</v>
      </c>
      <c r="J21" s="37">
        <v>0</v>
      </c>
      <c r="K21" s="16">
        <v>0.46</v>
      </c>
      <c r="L21" s="30" t="s">
        <v>22</v>
      </c>
      <c r="M21" s="10"/>
      <c r="N21" s="17">
        <v>5</v>
      </c>
    </row>
    <row r="22" ht="18" customHeight="true" spans="1:14">
      <c r="A22" s="16" t="s">
        <v>40</v>
      </c>
      <c r="B22" s="16"/>
      <c r="C22" s="17"/>
      <c r="D22" s="16" t="s">
        <v>41</v>
      </c>
      <c r="E22" s="19"/>
      <c r="F22" s="17"/>
      <c r="G22" s="16">
        <v>2020.06</v>
      </c>
      <c r="H22" s="16">
        <f t="shared" si="0"/>
        <v>1.65</v>
      </c>
      <c r="I22" s="16">
        <v>0.6</v>
      </c>
      <c r="J22" s="37">
        <v>0</v>
      </c>
      <c r="K22" s="16">
        <v>1.05</v>
      </c>
      <c r="L22" s="30" t="s">
        <v>22</v>
      </c>
      <c r="M22" s="10"/>
      <c r="N22" s="17">
        <v>3</v>
      </c>
    </row>
    <row r="23" ht="21.95" customHeight="true" spans="1:14">
      <c r="A23" s="20" t="s">
        <v>42</v>
      </c>
      <c r="B23" s="20"/>
      <c r="C23" s="20"/>
      <c r="D23" s="21"/>
      <c r="E23" s="20"/>
      <c r="F23" s="20"/>
      <c r="G23" s="30">
        <v>2020.12</v>
      </c>
      <c r="H23" s="9">
        <f t="shared" si="0"/>
        <v>28</v>
      </c>
      <c r="I23" s="36">
        <v>5.33</v>
      </c>
      <c r="J23" s="38">
        <v>22.67</v>
      </c>
      <c r="K23" s="36"/>
      <c r="L23" s="30" t="s">
        <v>22</v>
      </c>
      <c r="M23" s="20"/>
      <c r="N23" s="20">
        <v>9</v>
      </c>
    </row>
    <row r="24" ht="22.5" spans="1:14">
      <c r="A24" s="21" t="s">
        <v>43</v>
      </c>
      <c r="B24" s="21"/>
      <c r="C24" s="21"/>
      <c r="D24" s="21" t="s">
        <v>44</v>
      </c>
      <c r="E24" s="21" t="s">
        <v>45</v>
      </c>
      <c r="F24" s="21" t="s">
        <v>46</v>
      </c>
      <c r="G24" s="21">
        <v>2020.12</v>
      </c>
      <c r="H24" s="9">
        <f t="shared" si="0"/>
        <v>28</v>
      </c>
      <c r="I24" s="33">
        <v>5.33</v>
      </c>
      <c r="J24" s="38">
        <v>22.67</v>
      </c>
      <c r="K24" s="32"/>
      <c r="L24" s="21" t="s">
        <v>22</v>
      </c>
      <c r="M24" s="21"/>
      <c r="N24" s="21">
        <v>9</v>
      </c>
    </row>
    <row r="25" s="4" customFormat="true" ht="34.15" customHeight="true" spans="1:14">
      <c r="A25" s="20" t="s">
        <v>47</v>
      </c>
      <c r="B25" s="20"/>
      <c r="C25" s="22"/>
      <c r="D25" s="22"/>
      <c r="E25" s="22"/>
      <c r="F25" s="22"/>
      <c r="G25" s="22"/>
      <c r="H25" s="9">
        <f>H26+H27+H28+H29+H30</f>
        <v>45.54</v>
      </c>
      <c r="I25" s="9">
        <f>I26+I27+I28+I29+I30</f>
        <v>40.5</v>
      </c>
      <c r="J25" s="9">
        <f>J26+J27+J28+J29+J30</f>
        <v>1.5</v>
      </c>
      <c r="K25" s="9">
        <f>K26+K27+K28+K29+K30</f>
        <v>3.54</v>
      </c>
      <c r="L25" s="9" t="s">
        <v>48</v>
      </c>
      <c r="M25" s="9">
        <f>M26+M27+M28+M29+M30</f>
        <v>2</v>
      </c>
      <c r="N25" s="9">
        <f>N26+N27+N28+N29+N30</f>
        <v>36</v>
      </c>
    </row>
    <row r="26" s="5" customFormat="true" ht="22.5" spans="1:14">
      <c r="A26" s="21" t="s">
        <v>43</v>
      </c>
      <c r="B26" s="21"/>
      <c r="C26" s="21"/>
      <c r="D26" s="21" t="s">
        <v>49</v>
      </c>
      <c r="E26" s="31" t="s">
        <v>50</v>
      </c>
      <c r="F26" s="31" t="s">
        <v>51</v>
      </c>
      <c r="G26" s="21">
        <v>2020.06</v>
      </c>
      <c r="H26" s="32">
        <v>8.66</v>
      </c>
      <c r="I26" s="32">
        <v>8</v>
      </c>
      <c r="J26" s="32"/>
      <c r="K26" s="21">
        <v>0.66</v>
      </c>
      <c r="L26" s="21" t="s">
        <v>48</v>
      </c>
      <c r="M26" s="32">
        <v>1</v>
      </c>
      <c r="N26" s="32">
        <v>15</v>
      </c>
    </row>
    <row r="27" s="5" customFormat="true" ht="33.75" spans="1:14">
      <c r="A27" s="21" t="s">
        <v>43</v>
      </c>
      <c r="B27" s="21"/>
      <c r="C27" s="21"/>
      <c r="D27" s="21" t="s">
        <v>52</v>
      </c>
      <c r="E27" s="31" t="s">
        <v>53</v>
      </c>
      <c r="F27" s="31" t="s">
        <v>54</v>
      </c>
      <c r="G27" s="33">
        <v>2020.11</v>
      </c>
      <c r="H27" s="32">
        <v>20.1</v>
      </c>
      <c r="I27" s="32">
        <v>17.1</v>
      </c>
      <c r="J27" s="32">
        <v>1.5</v>
      </c>
      <c r="K27" s="21">
        <v>1.5</v>
      </c>
      <c r="L27" s="21" t="s">
        <v>48</v>
      </c>
      <c r="M27" s="32">
        <v>0</v>
      </c>
      <c r="N27" s="32">
        <v>11</v>
      </c>
    </row>
    <row r="28" s="5" customFormat="true" spans="1:14">
      <c r="A28" s="21" t="s">
        <v>55</v>
      </c>
      <c r="B28" s="21"/>
      <c r="C28" s="21"/>
      <c r="D28" s="21" t="s">
        <v>56</v>
      </c>
      <c r="E28" s="31" t="s">
        <v>57</v>
      </c>
      <c r="F28" s="31" t="s">
        <v>58</v>
      </c>
      <c r="G28" s="32">
        <v>2020.06</v>
      </c>
      <c r="H28" s="32">
        <v>5</v>
      </c>
      <c r="I28" s="32">
        <v>4.5</v>
      </c>
      <c r="J28" s="32"/>
      <c r="K28" s="21">
        <v>0.5</v>
      </c>
      <c r="L28" s="21" t="s">
        <v>48</v>
      </c>
      <c r="M28" s="32">
        <v>1</v>
      </c>
      <c r="N28" s="32">
        <v>5</v>
      </c>
    </row>
    <row r="29" s="5" customFormat="true" spans="1:14">
      <c r="A29" s="21" t="s">
        <v>23</v>
      </c>
      <c r="B29" s="21"/>
      <c r="C29" s="21"/>
      <c r="D29" s="21" t="s">
        <v>27</v>
      </c>
      <c r="E29" s="34" t="s">
        <v>59</v>
      </c>
      <c r="F29" s="34" t="s">
        <v>60</v>
      </c>
      <c r="G29" s="32">
        <v>2020.06</v>
      </c>
      <c r="H29" s="32">
        <v>10.68</v>
      </c>
      <c r="I29" s="32">
        <v>10</v>
      </c>
      <c r="J29" s="32"/>
      <c r="K29" s="21">
        <v>0.68</v>
      </c>
      <c r="L29" s="21" t="s">
        <v>48</v>
      </c>
      <c r="M29" s="32">
        <v>0</v>
      </c>
      <c r="N29" s="32">
        <v>3</v>
      </c>
    </row>
    <row r="30" s="5" customFormat="true" spans="1:14">
      <c r="A30" s="21" t="s">
        <v>23</v>
      </c>
      <c r="B30" s="21"/>
      <c r="C30" s="21"/>
      <c r="D30" s="21" t="s">
        <v>24</v>
      </c>
      <c r="E30" s="31" t="s">
        <v>61</v>
      </c>
      <c r="F30" s="31" t="s">
        <v>58</v>
      </c>
      <c r="G30" s="32">
        <v>2020.06</v>
      </c>
      <c r="H30" s="32">
        <v>1.1</v>
      </c>
      <c r="I30" s="32">
        <v>0.9</v>
      </c>
      <c r="J30" s="32"/>
      <c r="K30" s="21">
        <v>0.2</v>
      </c>
      <c r="L30" s="21" t="s">
        <v>48</v>
      </c>
      <c r="M30" s="32">
        <v>0</v>
      </c>
      <c r="N30" s="32">
        <v>2</v>
      </c>
    </row>
    <row r="31" spans="1:14">
      <c r="A31" s="23" t="s">
        <v>62</v>
      </c>
      <c r="B31" s="23"/>
      <c r="C31" s="23"/>
      <c r="D31" s="23"/>
      <c r="E31" s="23"/>
      <c r="F31" s="23"/>
      <c r="G31" s="35"/>
      <c r="H31" s="9">
        <f>I31+J31+K31</f>
        <v>762.14</v>
      </c>
      <c r="I31" s="39">
        <f>I32+I47+I179</f>
        <v>711.64</v>
      </c>
      <c r="J31" s="39">
        <f>J32+J47</f>
        <v>0</v>
      </c>
      <c r="K31" s="39">
        <f>K32+K47</f>
        <v>50.5</v>
      </c>
      <c r="L31" s="23"/>
      <c r="M31" s="23">
        <v>54</v>
      </c>
      <c r="N31" s="23">
        <f>N32+N47+N179</f>
        <v>4537</v>
      </c>
    </row>
    <row r="32" ht="33.95" customHeight="true" spans="1:14">
      <c r="A32" s="20" t="s">
        <v>63</v>
      </c>
      <c r="B32" s="20"/>
      <c r="C32" s="20"/>
      <c r="D32" s="20" t="s">
        <v>64</v>
      </c>
      <c r="E32" s="20"/>
      <c r="F32" s="20"/>
      <c r="G32" s="30"/>
      <c r="H32" s="36">
        <f>SUM(H33:H46)</f>
        <v>555.5</v>
      </c>
      <c r="I32" s="36">
        <f>SUM(I33:I46)</f>
        <v>505</v>
      </c>
      <c r="J32" s="36">
        <f>SUM(J33:J46)</f>
        <v>0</v>
      </c>
      <c r="K32" s="36">
        <f>SUM(K33:K46)</f>
        <v>50.5</v>
      </c>
      <c r="L32" s="20" t="s">
        <v>22</v>
      </c>
      <c r="M32" s="20">
        <f>SUM(M33:M46)</f>
        <v>8</v>
      </c>
      <c r="N32" s="20">
        <f>SUM(N33:N46)</f>
        <v>360</v>
      </c>
    </row>
    <row r="33" ht="45" spans="1:14">
      <c r="A33" s="21" t="s">
        <v>65</v>
      </c>
      <c r="B33" s="21"/>
      <c r="C33" s="21"/>
      <c r="D33" s="21" t="s">
        <v>66</v>
      </c>
      <c r="E33" s="21" t="s">
        <v>67</v>
      </c>
      <c r="F33" s="21" t="s">
        <v>68</v>
      </c>
      <c r="G33" s="21">
        <v>2020.06</v>
      </c>
      <c r="H33" s="9">
        <f t="shared" ref="H33:H43" si="1">I33+J33+K33</f>
        <v>68.75</v>
      </c>
      <c r="I33" s="32">
        <v>62.5</v>
      </c>
      <c r="J33" s="38">
        <v>0</v>
      </c>
      <c r="K33" s="32">
        <f>I33*0.1</f>
        <v>6.25</v>
      </c>
      <c r="L33" s="21" t="s">
        <v>22</v>
      </c>
      <c r="M33" s="21"/>
      <c r="N33" s="21">
        <v>11</v>
      </c>
    </row>
    <row r="34" ht="22.5" spans="1:14">
      <c r="A34" s="21" t="s">
        <v>69</v>
      </c>
      <c r="B34" s="21"/>
      <c r="C34" s="21"/>
      <c r="D34" s="21" t="s">
        <v>70</v>
      </c>
      <c r="E34" s="21" t="s">
        <v>71</v>
      </c>
      <c r="F34" s="21"/>
      <c r="G34" s="21">
        <v>2020.06</v>
      </c>
      <c r="H34" s="9">
        <f t="shared" si="1"/>
        <v>30.25</v>
      </c>
      <c r="I34" s="32">
        <v>27.5</v>
      </c>
      <c r="J34" s="38">
        <v>0</v>
      </c>
      <c r="K34" s="32">
        <f t="shared" ref="K34:K46" si="2">I34*0.1</f>
        <v>2.75</v>
      </c>
      <c r="L34" s="21" t="s">
        <v>22</v>
      </c>
      <c r="M34" s="21">
        <v>1</v>
      </c>
      <c r="N34" s="21">
        <v>91</v>
      </c>
    </row>
    <row r="35" spans="1:14">
      <c r="A35" s="21" t="s">
        <v>43</v>
      </c>
      <c r="B35" s="21"/>
      <c r="C35" s="21"/>
      <c r="D35" s="21" t="s">
        <v>72</v>
      </c>
      <c r="E35" s="21" t="s">
        <v>73</v>
      </c>
      <c r="F35" s="21"/>
      <c r="G35" s="21">
        <v>2020.06</v>
      </c>
      <c r="H35" s="9">
        <f t="shared" si="1"/>
        <v>27.5</v>
      </c>
      <c r="I35" s="32">
        <v>25</v>
      </c>
      <c r="J35" s="38">
        <v>0</v>
      </c>
      <c r="K35" s="32">
        <f t="shared" si="2"/>
        <v>2.5</v>
      </c>
      <c r="L35" s="21" t="s">
        <v>22</v>
      </c>
      <c r="M35" s="21">
        <v>1</v>
      </c>
      <c r="N35" s="21">
        <v>54</v>
      </c>
    </row>
    <row r="36" spans="1:14">
      <c r="A36" s="21"/>
      <c r="B36" s="21"/>
      <c r="C36" s="21"/>
      <c r="D36" s="21" t="s">
        <v>74</v>
      </c>
      <c r="E36" s="21" t="s">
        <v>75</v>
      </c>
      <c r="F36" s="21"/>
      <c r="G36" s="21">
        <v>2020.06</v>
      </c>
      <c r="H36" s="9">
        <f t="shared" si="1"/>
        <v>13.75</v>
      </c>
      <c r="I36" s="32">
        <v>12.5</v>
      </c>
      <c r="J36" s="38">
        <v>0</v>
      </c>
      <c r="K36" s="32">
        <f t="shared" si="2"/>
        <v>1.25</v>
      </c>
      <c r="L36" s="21" t="s">
        <v>22</v>
      </c>
      <c r="M36" s="21"/>
      <c r="N36" s="21">
        <v>4</v>
      </c>
    </row>
    <row r="37" ht="45" spans="1:14">
      <c r="A37" s="21" t="s">
        <v>76</v>
      </c>
      <c r="B37" s="21"/>
      <c r="C37" s="21"/>
      <c r="D37" s="21" t="s">
        <v>77</v>
      </c>
      <c r="E37" s="21" t="s">
        <v>78</v>
      </c>
      <c r="F37" s="21"/>
      <c r="G37" s="21">
        <v>2020.06</v>
      </c>
      <c r="H37" s="9">
        <f t="shared" si="1"/>
        <v>46.75</v>
      </c>
      <c r="I37" s="32">
        <v>42.5</v>
      </c>
      <c r="J37" s="38">
        <v>0</v>
      </c>
      <c r="K37" s="32">
        <f t="shared" si="2"/>
        <v>4.25</v>
      </c>
      <c r="L37" s="21" t="s">
        <v>22</v>
      </c>
      <c r="M37" s="21">
        <v>0</v>
      </c>
      <c r="N37" s="21">
        <v>12</v>
      </c>
    </row>
    <row r="38" ht="22.5" spans="1:14">
      <c r="A38" s="21"/>
      <c r="B38" s="21"/>
      <c r="C38" s="21"/>
      <c r="D38" s="21" t="s">
        <v>79</v>
      </c>
      <c r="E38" s="21" t="s">
        <v>80</v>
      </c>
      <c r="F38" s="21"/>
      <c r="G38" s="21">
        <v>2020.06</v>
      </c>
      <c r="H38" s="9">
        <f t="shared" si="1"/>
        <v>41.25</v>
      </c>
      <c r="I38" s="32">
        <v>37.5</v>
      </c>
      <c r="J38" s="38">
        <v>0</v>
      </c>
      <c r="K38" s="32">
        <f t="shared" si="2"/>
        <v>3.75</v>
      </c>
      <c r="L38" s="21" t="s">
        <v>22</v>
      </c>
      <c r="M38" s="21">
        <v>0</v>
      </c>
      <c r="N38" s="21">
        <v>5</v>
      </c>
    </row>
    <row r="39" spans="1:14">
      <c r="A39" s="21" t="s">
        <v>40</v>
      </c>
      <c r="B39" s="21"/>
      <c r="C39" s="21"/>
      <c r="D39" s="21" t="s">
        <v>81</v>
      </c>
      <c r="E39" s="21" t="s">
        <v>82</v>
      </c>
      <c r="F39" s="21"/>
      <c r="G39" s="21">
        <v>2020.06</v>
      </c>
      <c r="H39" s="9">
        <f t="shared" si="1"/>
        <v>44</v>
      </c>
      <c r="I39" s="32">
        <v>40</v>
      </c>
      <c r="J39" s="38">
        <v>0</v>
      </c>
      <c r="K39" s="32">
        <f t="shared" si="2"/>
        <v>4</v>
      </c>
      <c r="L39" s="21" t="s">
        <v>22</v>
      </c>
      <c r="M39" s="21"/>
      <c r="N39" s="21">
        <v>11</v>
      </c>
    </row>
    <row r="40" ht="22.5" spans="1:14">
      <c r="A40" s="21"/>
      <c r="B40" s="21"/>
      <c r="C40" s="21"/>
      <c r="D40" s="21" t="s">
        <v>83</v>
      </c>
      <c r="E40" s="21" t="s">
        <v>84</v>
      </c>
      <c r="F40" s="21"/>
      <c r="G40" s="21">
        <v>2020.06</v>
      </c>
      <c r="H40" s="9">
        <f t="shared" si="1"/>
        <v>41.25</v>
      </c>
      <c r="I40" s="32">
        <v>37.5</v>
      </c>
      <c r="J40" s="38">
        <v>0</v>
      </c>
      <c r="K40" s="32">
        <f t="shared" si="2"/>
        <v>3.75</v>
      </c>
      <c r="L40" s="21" t="s">
        <v>22</v>
      </c>
      <c r="M40" s="21">
        <v>1</v>
      </c>
      <c r="N40" s="21">
        <v>41</v>
      </c>
    </row>
    <row r="41" ht="22.5" spans="1:14">
      <c r="A41" s="21"/>
      <c r="B41" s="21"/>
      <c r="C41" s="21"/>
      <c r="D41" s="21" t="s">
        <v>85</v>
      </c>
      <c r="E41" s="21" t="s">
        <v>86</v>
      </c>
      <c r="F41" s="21"/>
      <c r="G41" s="21">
        <v>2020.06</v>
      </c>
      <c r="H41" s="9">
        <f t="shared" si="1"/>
        <v>27.5</v>
      </c>
      <c r="I41" s="32">
        <v>25</v>
      </c>
      <c r="J41" s="38">
        <v>0</v>
      </c>
      <c r="K41" s="32">
        <f t="shared" si="2"/>
        <v>2.5</v>
      </c>
      <c r="L41" s="21" t="s">
        <v>22</v>
      </c>
      <c r="M41" s="21">
        <v>1</v>
      </c>
      <c r="N41" s="21">
        <v>40</v>
      </c>
    </row>
    <row r="42" ht="22.5" spans="1:14">
      <c r="A42" s="21"/>
      <c r="B42" s="21"/>
      <c r="C42" s="21"/>
      <c r="D42" s="21" t="s">
        <v>87</v>
      </c>
      <c r="E42" s="21" t="s">
        <v>88</v>
      </c>
      <c r="F42" s="21"/>
      <c r="G42" s="21">
        <v>2020.06</v>
      </c>
      <c r="H42" s="9">
        <f t="shared" si="1"/>
        <v>63.25</v>
      </c>
      <c r="I42" s="32">
        <v>57.5</v>
      </c>
      <c r="J42" s="38">
        <v>0</v>
      </c>
      <c r="K42" s="32">
        <f t="shared" si="2"/>
        <v>5.75</v>
      </c>
      <c r="L42" s="21" t="s">
        <v>22</v>
      </c>
      <c r="M42" s="21"/>
      <c r="N42" s="21">
        <v>15</v>
      </c>
    </row>
    <row r="43" ht="22.5" spans="1:14">
      <c r="A43" s="21"/>
      <c r="B43" s="21"/>
      <c r="C43" s="21"/>
      <c r="D43" s="21" t="s">
        <v>89</v>
      </c>
      <c r="E43" s="21" t="s">
        <v>90</v>
      </c>
      <c r="F43" s="21"/>
      <c r="G43" s="21">
        <v>2020.06</v>
      </c>
      <c r="H43" s="9">
        <f t="shared" si="1"/>
        <v>49.5</v>
      </c>
      <c r="I43" s="32">
        <v>45</v>
      </c>
      <c r="J43" s="38">
        <v>0</v>
      </c>
      <c r="K43" s="32">
        <f t="shared" si="2"/>
        <v>4.5</v>
      </c>
      <c r="L43" s="21" t="s">
        <v>22</v>
      </c>
      <c r="M43" s="21">
        <v>1</v>
      </c>
      <c r="N43" s="21">
        <v>29</v>
      </c>
    </row>
    <row r="44" spans="1:14">
      <c r="A44" s="21"/>
      <c r="B44" s="21"/>
      <c r="C44" s="21"/>
      <c r="D44" s="21" t="s">
        <v>91</v>
      </c>
      <c r="E44" s="21" t="s">
        <v>92</v>
      </c>
      <c r="F44" s="21"/>
      <c r="G44" s="21">
        <v>2020.06</v>
      </c>
      <c r="H44" s="9">
        <f t="shared" ref="H44:H75" si="3">I44+J44+K44</f>
        <v>55</v>
      </c>
      <c r="I44" s="32">
        <v>50</v>
      </c>
      <c r="J44" s="38">
        <v>0</v>
      </c>
      <c r="K44" s="32">
        <f t="shared" si="2"/>
        <v>5</v>
      </c>
      <c r="L44" s="21" t="s">
        <v>22</v>
      </c>
      <c r="M44" s="21">
        <v>1</v>
      </c>
      <c r="N44" s="21">
        <v>15</v>
      </c>
    </row>
    <row r="45" ht="22.5" spans="1:14">
      <c r="A45" s="21"/>
      <c r="B45" s="21"/>
      <c r="C45" s="21"/>
      <c r="D45" s="21" t="s">
        <v>41</v>
      </c>
      <c r="E45" s="21" t="s">
        <v>93</v>
      </c>
      <c r="F45" s="21"/>
      <c r="G45" s="21">
        <v>2020.06</v>
      </c>
      <c r="H45" s="9">
        <f t="shared" si="3"/>
        <v>11</v>
      </c>
      <c r="I45" s="32">
        <v>10</v>
      </c>
      <c r="J45" s="38">
        <v>0</v>
      </c>
      <c r="K45" s="32">
        <f t="shared" si="2"/>
        <v>1</v>
      </c>
      <c r="L45" s="21" t="s">
        <v>22</v>
      </c>
      <c r="M45" s="21">
        <v>1</v>
      </c>
      <c r="N45" s="21">
        <v>7</v>
      </c>
    </row>
    <row r="46" spans="1:14">
      <c r="A46" s="24" t="s">
        <v>94</v>
      </c>
      <c r="B46" s="25"/>
      <c r="C46" s="26"/>
      <c r="D46" s="21" t="s">
        <v>95</v>
      </c>
      <c r="E46" s="21" t="s">
        <v>96</v>
      </c>
      <c r="F46" s="21"/>
      <c r="G46" s="21">
        <v>2020.06</v>
      </c>
      <c r="H46" s="9">
        <f t="shared" si="3"/>
        <v>35.75</v>
      </c>
      <c r="I46" s="32">
        <v>32.5</v>
      </c>
      <c r="J46" s="38">
        <v>0</v>
      </c>
      <c r="K46" s="32">
        <f t="shared" si="2"/>
        <v>3.25</v>
      </c>
      <c r="L46" s="21" t="s">
        <v>22</v>
      </c>
      <c r="M46" s="21">
        <v>1</v>
      </c>
      <c r="N46" s="21">
        <v>25</v>
      </c>
    </row>
    <row r="47" ht="48" spans="1:14">
      <c r="A47" s="20" t="s">
        <v>97</v>
      </c>
      <c r="B47" s="20"/>
      <c r="C47" s="20"/>
      <c r="D47" s="20" t="s">
        <v>98</v>
      </c>
      <c r="E47" s="20" t="s">
        <v>99</v>
      </c>
      <c r="F47" s="20" t="s">
        <v>100</v>
      </c>
      <c r="G47" s="30">
        <v>2020.12</v>
      </c>
      <c r="H47" s="9">
        <f t="shared" si="3"/>
        <v>174.67</v>
      </c>
      <c r="I47" s="36">
        <f>SUM(I48:I178)</f>
        <v>174.67</v>
      </c>
      <c r="J47" s="38">
        <v>0</v>
      </c>
      <c r="K47" s="36"/>
      <c r="L47" s="20" t="s">
        <v>101</v>
      </c>
      <c r="M47" s="20">
        <f>SUM(M48:M178)</f>
        <v>51</v>
      </c>
      <c r="N47" s="20">
        <f>SUM(N48:N178)</f>
        <v>4167</v>
      </c>
    </row>
    <row r="48" spans="1:14">
      <c r="A48" s="21" t="s">
        <v>55</v>
      </c>
      <c r="B48" s="21" t="s">
        <v>102</v>
      </c>
      <c r="C48" s="21" t="s">
        <v>103</v>
      </c>
      <c r="D48" s="21" t="s">
        <v>104</v>
      </c>
      <c r="E48" s="21" t="s">
        <v>105</v>
      </c>
      <c r="F48" s="21" t="s">
        <v>106</v>
      </c>
      <c r="G48" s="21">
        <v>2020.12</v>
      </c>
      <c r="H48" s="9">
        <f t="shared" si="3"/>
        <v>1.05</v>
      </c>
      <c r="I48" s="21">
        <v>1.05</v>
      </c>
      <c r="J48" s="38">
        <v>0</v>
      </c>
      <c r="K48" s="21"/>
      <c r="L48" s="21" t="s">
        <v>101</v>
      </c>
      <c r="M48" s="21">
        <v>1</v>
      </c>
      <c r="N48" s="21">
        <v>38</v>
      </c>
    </row>
    <row r="49" spans="1:14">
      <c r="A49" s="21"/>
      <c r="B49" s="21" t="s">
        <v>102</v>
      </c>
      <c r="C49" s="21" t="s">
        <v>103</v>
      </c>
      <c r="D49" s="21" t="s">
        <v>107</v>
      </c>
      <c r="E49" s="21" t="s">
        <v>108</v>
      </c>
      <c r="F49" s="21"/>
      <c r="G49" s="21"/>
      <c r="H49" s="9">
        <f t="shared" si="3"/>
        <v>1.5</v>
      </c>
      <c r="I49" s="21">
        <v>1.5</v>
      </c>
      <c r="J49" s="38">
        <v>0</v>
      </c>
      <c r="K49" s="21"/>
      <c r="L49" s="21" t="s">
        <v>101</v>
      </c>
      <c r="M49" s="21"/>
      <c r="N49" s="21">
        <v>32</v>
      </c>
    </row>
    <row r="50" spans="1:14">
      <c r="A50" s="21"/>
      <c r="B50" s="21" t="s">
        <v>102</v>
      </c>
      <c r="C50" s="21" t="s">
        <v>103</v>
      </c>
      <c r="D50" s="21" t="s">
        <v>109</v>
      </c>
      <c r="E50" s="21" t="s">
        <v>110</v>
      </c>
      <c r="F50" s="21"/>
      <c r="G50" s="21"/>
      <c r="H50" s="9">
        <f t="shared" si="3"/>
        <v>1.89</v>
      </c>
      <c r="I50" s="21">
        <v>1.89</v>
      </c>
      <c r="J50" s="38">
        <v>0</v>
      </c>
      <c r="K50" s="21"/>
      <c r="L50" s="21" t="s">
        <v>101</v>
      </c>
      <c r="M50" s="21"/>
      <c r="N50" s="21">
        <v>18</v>
      </c>
    </row>
    <row r="51" spans="1:14">
      <c r="A51" s="21"/>
      <c r="B51" s="21" t="s">
        <v>102</v>
      </c>
      <c r="C51" s="21" t="s">
        <v>103</v>
      </c>
      <c r="D51" s="21" t="s">
        <v>111</v>
      </c>
      <c r="E51" s="21" t="s">
        <v>112</v>
      </c>
      <c r="F51" s="21"/>
      <c r="G51" s="21"/>
      <c r="H51" s="9">
        <f t="shared" si="3"/>
        <v>2.1</v>
      </c>
      <c r="I51" s="21">
        <v>2.1</v>
      </c>
      <c r="J51" s="38">
        <v>0</v>
      </c>
      <c r="K51" s="21"/>
      <c r="L51" s="21" t="s">
        <v>101</v>
      </c>
      <c r="M51" s="21"/>
      <c r="N51" s="21">
        <v>19</v>
      </c>
    </row>
    <row r="52" spans="1:14">
      <c r="A52" s="21"/>
      <c r="B52" s="21" t="s">
        <v>102</v>
      </c>
      <c r="C52" s="21" t="s">
        <v>103</v>
      </c>
      <c r="D52" s="21" t="s">
        <v>113</v>
      </c>
      <c r="E52" s="21" t="s">
        <v>108</v>
      </c>
      <c r="F52" s="21"/>
      <c r="G52" s="21"/>
      <c r="H52" s="9">
        <f t="shared" si="3"/>
        <v>1.5</v>
      </c>
      <c r="I52" s="21">
        <v>1.5</v>
      </c>
      <c r="J52" s="38">
        <v>0</v>
      </c>
      <c r="K52" s="21"/>
      <c r="L52" s="21" t="s">
        <v>101</v>
      </c>
      <c r="M52" s="21">
        <v>1</v>
      </c>
      <c r="N52" s="21">
        <v>31</v>
      </c>
    </row>
    <row r="53" spans="1:14">
      <c r="A53" s="21"/>
      <c r="B53" s="21" t="s">
        <v>102</v>
      </c>
      <c r="C53" s="21" t="s">
        <v>103</v>
      </c>
      <c r="D53" s="21" t="s">
        <v>114</v>
      </c>
      <c r="E53" s="21" t="s">
        <v>115</v>
      </c>
      <c r="F53" s="21"/>
      <c r="G53" s="21"/>
      <c r="H53" s="9">
        <f t="shared" si="3"/>
        <v>1.83</v>
      </c>
      <c r="I53" s="21">
        <v>1.83</v>
      </c>
      <c r="J53" s="38">
        <v>0</v>
      </c>
      <c r="K53" s="21"/>
      <c r="L53" s="21" t="s">
        <v>101</v>
      </c>
      <c r="M53" s="21"/>
      <c r="N53" s="21">
        <v>13</v>
      </c>
    </row>
    <row r="54" spans="1:14">
      <c r="A54" s="21"/>
      <c r="B54" s="21" t="s">
        <v>102</v>
      </c>
      <c r="C54" s="21" t="s">
        <v>103</v>
      </c>
      <c r="D54" s="21" t="s">
        <v>116</v>
      </c>
      <c r="E54" s="21" t="s">
        <v>117</v>
      </c>
      <c r="F54" s="21"/>
      <c r="G54" s="21"/>
      <c r="H54" s="9">
        <f t="shared" si="3"/>
        <v>0.9</v>
      </c>
      <c r="I54" s="21">
        <v>0.9</v>
      </c>
      <c r="J54" s="38">
        <v>0</v>
      </c>
      <c r="K54" s="21"/>
      <c r="L54" s="21" t="s">
        <v>101</v>
      </c>
      <c r="M54" s="21"/>
      <c r="N54" s="21">
        <v>15</v>
      </c>
    </row>
    <row r="55" spans="1:14">
      <c r="A55" s="21"/>
      <c r="B55" s="21" t="s">
        <v>102</v>
      </c>
      <c r="C55" s="21" t="s">
        <v>103</v>
      </c>
      <c r="D55" s="21" t="s">
        <v>56</v>
      </c>
      <c r="E55" s="21" t="s">
        <v>118</v>
      </c>
      <c r="F55" s="21"/>
      <c r="G55" s="21"/>
      <c r="H55" s="9">
        <f t="shared" si="3"/>
        <v>0.96</v>
      </c>
      <c r="I55" s="21">
        <v>0.96</v>
      </c>
      <c r="J55" s="38">
        <v>0</v>
      </c>
      <c r="K55" s="21"/>
      <c r="L55" s="21" t="s">
        <v>101</v>
      </c>
      <c r="M55" s="21"/>
      <c r="N55" s="21">
        <v>18</v>
      </c>
    </row>
    <row r="56" spans="1:14">
      <c r="A56" s="21"/>
      <c r="B56" s="21" t="s">
        <v>102</v>
      </c>
      <c r="C56" s="21" t="s">
        <v>103</v>
      </c>
      <c r="D56" s="21" t="s">
        <v>119</v>
      </c>
      <c r="E56" s="21" t="s">
        <v>117</v>
      </c>
      <c r="F56" s="21"/>
      <c r="G56" s="21"/>
      <c r="H56" s="9">
        <f t="shared" si="3"/>
        <v>0.9</v>
      </c>
      <c r="I56" s="21">
        <v>0.9</v>
      </c>
      <c r="J56" s="38">
        <v>0</v>
      </c>
      <c r="K56" s="21"/>
      <c r="L56" s="21" t="s">
        <v>101</v>
      </c>
      <c r="M56" s="21"/>
      <c r="N56" s="21">
        <v>9</v>
      </c>
    </row>
    <row r="57" spans="1:14">
      <c r="A57" s="21"/>
      <c r="B57" s="21" t="s">
        <v>102</v>
      </c>
      <c r="C57" s="21" t="s">
        <v>103</v>
      </c>
      <c r="D57" s="21" t="s">
        <v>120</v>
      </c>
      <c r="E57" s="21" t="s">
        <v>117</v>
      </c>
      <c r="F57" s="21"/>
      <c r="G57" s="21"/>
      <c r="H57" s="9">
        <f t="shared" si="3"/>
        <v>0.9</v>
      </c>
      <c r="I57" s="21">
        <v>0.9</v>
      </c>
      <c r="J57" s="38">
        <v>0</v>
      </c>
      <c r="K57" s="21"/>
      <c r="L57" s="21" t="s">
        <v>101</v>
      </c>
      <c r="M57" s="21"/>
      <c r="N57" s="21">
        <v>3</v>
      </c>
    </row>
    <row r="58" spans="1:14">
      <c r="A58" s="21"/>
      <c r="B58" s="21" t="s">
        <v>102</v>
      </c>
      <c r="C58" s="21" t="s">
        <v>103</v>
      </c>
      <c r="D58" s="21" t="s">
        <v>121</v>
      </c>
      <c r="E58" s="21" t="s">
        <v>108</v>
      </c>
      <c r="F58" s="21"/>
      <c r="G58" s="21"/>
      <c r="H58" s="9">
        <f t="shared" si="3"/>
        <v>1.5</v>
      </c>
      <c r="I58" s="21">
        <v>1.5</v>
      </c>
      <c r="J58" s="38">
        <v>0</v>
      </c>
      <c r="K58" s="21"/>
      <c r="L58" s="21" t="s">
        <v>101</v>
      </c>
      <c r="M58" s="21"/>
      <c r="N58" s="21">
        <v>8</v>
      </c>
    </row>
    <row r="59" spans="1:14">
      <c r="A59" s="21"/>
      <c r="B59" s="21" t="s">
        <v>102</v>
      </c>
      <c r="C59" s="21" t="s">
        <v>103</v>
      </c>
      <c r="D59" s="21" t="s">
        <v>122</v>
      </c>
      <c r="E59" s="21" t="s">
        <v>123</v>
      </c>
      <c r="F59" s="21"/>
      <c r="G59" s="21"/>
      <c r="H59" s="9">
        <f t="shared" si="3"/>
        <v>2.73</v>
      </c>
      <c r="I59" s="21">
        <v>2.73</v>
      </c>
      <c r="J59" s="38">
        <v>0</v>
      </c>
      <c r="K59" s="21"/>
      <c r="L59" s="21" t="s">
        <v>101</v>
      </c>
      <c r="M59" s="21">
        <v>1</v>
      </c>
      <c r="N59" s="21">
        <v>38</v>
      </c>
    </row>
    <row r="60" spans="1:14">
      <c r="A60" s="21"/>
      <c r="B60" s="21" t="s">
        <v>102</v>
      </c>
      <c r="C60" s="21" t="s">
        <v>103</v>
      </c>
      <c r="D60" s="21" t="s">
        <v>124</v>
      </c>
      <c r="E60" s="21" t="s">
        <v>105</v>
      </c>
      <c r="F60" s="21"/>
      <c r="G60" s="21"/>
      <c r="H60" s="9">
        <f t="shared" si="3"/>
        <v>1.05</v>
      </c>
      <c r="I60" s="21">
        <v>1.05</v>
      </c>
      <c r="J60" s="38">
        <v>0</v>
      </c>
      <c r="K60" s="21"/>
      <c r="L60" s="21" t="s">
        <v>101</v>
      </c>
      <c r="M60" s="21">
        <v>1</v>
      </c>
      <c r="N60" s="21">
        <v>31</v>
      </c>
    </row>
    <row r="61" spans="1:14">
      <c r="A61" s="21"/>
      <c r="B61" s="21" t="s">
        <v>102</v>
      </c>
      <c r="C61" s="21" t="s">
        <v>103</v>
      </c>
      <c r="D61" s="21" t="s">
        <v>125</v>
      </c>
      <c r="E61" s="21" t="s">
        <v>126</v>
      </c>
      <c r="F61" s="21"/>
      <c r="G61" s="21"/>
      <c r="H61" s="9">
        <f t="shared" si="3"/>
        <v>1.35</v>
      </c>
      <c r="I61" s="21">
        <v>1.35</v>
      </c>
      <c r="J61" s="38">
        <v>0</v>
      </c>
      <c r="K61" s="21"/>
      <c r="L61" s="21" t="s">
        <v>101</v>
      </c>
      <c r="M61" s="21">
        <v>1</v>
      </c>
      <c r="N61" s="21">
        <v>41</v>
      </c>
    </row>
    <row r="62" spans="1:14">
      <c r="A62" s="21"/>
      <c r="B62" s="21" t="s">
        <v>102</v>
      </c>
      <c r="C62" s="21" t="s">
        <v>103</v>
      </c>
      <c r="D62" s="21" t="s">
        <v>127</v>
      </c>
      <c r="E62" s="21" t="s">
        <v>128</v>
      </c>
      <c r="F62" s="21"/>
      <c r="G62" s="21"/>
      <c r="H62" s="9">
        <f t="shared" si="3"/>
        <v>1.8</v>
      </c>
      <c r="I62" s="21">
        <v>1.8</v>
      </c>
      <c r="J62" s="38">
        <v>0</v>
      </c>
      <c r="K62" s="21"/>
      <c r="L62" s="21" t="s">
        <v>101</v>
      </c>
      <c r="M62" s="21">
        <v>1</v>
      </c>
      <c r="N62" s="21">
        <v>20</v>
      </c>
    </row>
    <row r="63" spans="1:14">
      <c r="A63" s="21"/>
      <c r="B63" s="21" t="s">
        <v>102</v>
      </c>
      <c r="C63" s="21" t="s">
        <v>103</v>
      </c>
      <c r="D63" s="21" t="s">
        <v>129</v>
      </c>
      <c r="E63" s="21" t="s">
        <v>130</v>
      </c>
      <c r="F63" s="21"/>
      <c r="G63" s="21"/>
      <c r="H63" s="9">
        <f t="shared" si="3"/>
        <v>2.25</v>
      </c>
      <c r="I63" s="21">
        <v>2.25</v>
      </c>
      <c r="J63" s="38">
        <v>0</v>
      </c>
      <c r="K63" s="21"/>
      <c r="L63" s="21" t="s">
        <v>101</v>
      </c>
      <c r="M63" s="21"/>
      <c r="N63" s="21">
        <v>16</v>
      </c>
    </row>
    <row r="64" spans="1:14">
      <c r="A64" s="21"/>
      <c r="B64" s="21" t="s">
        <v>102</v>
      </c>
      <c r="C64" s="21" t="s">
        <v>103</v>
      </c>
      <c r="D64" s="21" t="s">
        <v>131</v>
      </c>
      <c r="E64" s="21" t="s">
        <v>132</v>
      </c>
      <c r="F64" s="21"/>
      <c r="G64" s="21"/>
      <c r="H64" s="9">
        <f t="shared" si="3"/>
        <v>1.2</v>
      </c>
      <c r="I64" s="21">
        <v>1.2</v>
      </c>
      <c r="J64" s="38">
        <v>0</v>
      </c>
      <c r="K64" s="21"/>
      <c r="L64" s="21" t="s">
        <v>101</v>
      </c>
      <c r="M64" s="21"/>
      <c r="N64" s="21">
        <v>8</v>
      </c>
    </row>
    <row r="65" spans="1:14">
      <c r="A65" s="21"/>
      <c r="B65" s="21" t="s">
        <v>102</v>
      </c>
      <c r="C65" s="21" t="s">
        <v>103</v>
      </c>
      <c r="D65" s="21" t="s">
        <v>133</v>
      </c>
      <c r="E65" s="21" t="s">
        <v>108</v>
      </c>
      <c r="F65" s="21"/>
      <c r="G65" s="21"/>
      <c r="H65" s="9">
        <f t="shared" si="3"/>
        <v>1.5</v>
      </c>
      <c r="I65" s="21">
        <v>1.5</v>
      </c>
      <c r="J65" s="38">
        <v>0</v>
      </c>
      <c r="K65" s="21"/>
      <c r="L65" s="21" t="s">
        <v>101</v>
      </c>
      <c r="M65" s="21"/>
      <c r="N65" s="21">
        <v>7</v>
      </c>
    </row>
    <row r="66" spans="1:14">
      <c r="A66" s="21"/>
      <c r="B66" s="21" t="s">
        <v>102</v>
      </c>
      <c r="C66" s="21" t="s">
        <v>103</v>
      </c>
      <c r="D66" s="21" t="s">
        <v>134</v>
      </c>
      <c r="E66" s="21" t="s">
        <v>108</v>
      </c>
      <c r="F66" s="21"/>
      <c r="G66" s="21"/>
      <c r="H66" s="9">
        <f t="shared" si="3"/>
        <v>1.5</v>
      </c>
      <c r="I66" s="21">
        <v>1.5</v>
      </c>
      <c r="J66" s="38">
        <v>0</v>
      </c>
      <c r="K66" s="21"/>
      <c r="L66" s="21" t="s">
        <v>101</v>
      </c>
      <c r="M66" s="21"/>
      <c r="N66" s="21">
        <v>24</v>
      </c>
    </row>
    <row r="67" spans="1:14">
      <c r="A67" s="21"/>
      <c r="B67" s="21" t="s">
        <v>102</v>
      </c>
      <c r="C67" s="21" t="s">
        <v>103</v>
      </c>
      <c r="D67" s="21" t="s">
        <v>135</v>
      </c>
      <c r="E67" s="21" t="s">
        <v>136</v>
      </c>
      <c r="F67" s="21"/>
      <c r="G67" s="21"/>
      <c r="H67" s="9">
        <f t="shared" si="3"/>
        <v>2.16</v>
      </c>
      <c r="I67" s="21">
        <v>2.16</v>
      </c>
      <c r="J67" s="38">
        <v>0</v>
      </c>
      <c r="K67" s="21"/>
      <c r="L67" s="21" t="s">
        <v>101</v>
      </c>
      <c r="M67" s="21"/>
      <c r="N67" s="21">
        <v>30</v>
      </c>
    </row>
    <row r="68" spans="1:14">
      <c r="A68" s="21"/>
      <c r="B68" s="21" t="s">
        <v>102</v>
      </c>
      <c r="C68" s="21" t="s">
        <v>103</v>
      </c>
      <c r="D68" s="21" t="s">
        <v>137</v>
      </c>
      <c r="E68" s="21" t="s">
        <v>138</v>
      </c>
      <c r="F68" s="21"/>
      <c r="G68" s="21"/>
      <c r="H68" s="9">
        <f t="shared" si="3"/>
        <v>1.38</v>
      </c>
      <c r="I68" s="21">
        <v>1.38</v>
      </c>
      <c r="J68" s="38">
        <v>0</v>
      </c>
      <c r="K68" s="21"/>
      <c r="L68" s="21" t="s">
        <v>101</v>
      </c>
      <c r="M68" s="21"/>
      <c r="N68" s="21">
        <v>32</v>
      </c>
    </row>
    <row r="69" spans="1:14">
      <c r="A69" s="21"/>
      <c r="B69" s="21" t="s">
        <v>102</v>
      </c>
      <c r="C69" s="21" t="s">
        <v>103</v>
      </c>
      <c r="D69" s="21" t="s">
        <v>139</v>
      </c>
      <c r="E69" s="21" t="s">
        <v>140</v>
      </c>
      <c r="F69" s="21"/>
      <c r="G69" s="21"/>
      <c r="H69" s="9">
        <f t="shared" si="3"/>
        <v>1.44</v>
      </c>
      <c r="I69" s="21">
        <v>1.44</v>
      </c>
      <c r="J69" s="38">
        <v>0</v>
      </c>
      <c r="K69" s="21"/>
      <c r="L69" s="21" t="s">
        <v>101</v>
      </c>
      <c r="M69" s="21"/>
      <c r="N69" s="21">
        <v>25</v>
      </c>
    </row>
    <row r="70" spans="1:14">
      <c r="A70" s="21"/>
      <c r="B70" s="21" t="s">
        <v>102</v>
      </c>
      <c r="C70" s="21" t="s">
        <v>103</v>
      </c>
      <c r="D70" s="21" t="s">
        <v>141</v>
      </c>
      <c r="E70" s="21" t="s">
        <v>142</v>
      </c>
      <c r="F70" s="21"/>
      <c r="G70" s="21"/>
      <c r="H70" s="9">
        <f t="shared" si="3"/>
        <v>1.74</v>
      </c>
      <c r="I70" s="21">
        <v>1.74</v>
      </c>
      <c r="J70" s="38">
        <v>0</v>
      </c>
      <c r="K70" s="21"/>
      <c r="L70" s="21" t="s">
        <v>101</v>
      </c>
      <c r="M70" s="21">
        <v>1</v>
      </c>
      <c r="N70" s="21">
        <v>50</v>
      </c>
    </row>
    <row r="71" spans="1:14">
      <c r="A71" s="21"/>
      <c r="B71" s="21" t="s">
        <v>102</v>
      </c>
      <c r="C71" s="21" t="s">
        <v>103</v>
      </c>
      <c r="D71" s="21" t="s">
        <v>143</v>
      </c>
      <c r="E71" s="21" t="s">
        <v>144</v>
      </c>
      <c r="F71" s="21"/>
      <c r="G71" s="21"/>
      <c r="H71" s="9">
        <f t="shared" si="3"/>
        <v>2.91</v>
      </c>
      <c r="I71" s="21">
        <v>2.91</v>
      </c>
      <c r="J71" s="38">
        <v>0</v>
      </c>
      <c r="K71" s="21"/>
      <c r="L71" s="21" t="s">
        <v>101</v>
      </c>
      <c r="M71" s="21">
        <v>1</v>
      </c>
      <c r="N71" s="21">
        <v>56</v>
      </c>
    </row>
    <row r="72" spans="1:14">
      <c r="A72" s="21"/>
      <c r="B72" s="21" t="s">
        <v>102</v>
      </c>
      <c r="C72" s="21" t="s">
        <v>103</v>
      </c>
      <c r="D72" s="21" t="s">
        <v>145</v>
      </c>
      <c r="E72" s="21" t="s">
        <v>146</v>
      </c>
      <c r="F72" s="21"/>
      <c r="G72" s="21"/>
      <c r="H72" s="9">
        <f t="shared" si="3"/>
        <v>2.4</v>
      </c>
      <c r="I72" s="21">
        <v>2.4</v>
      </c>
      <c r="J72" s="38">
        <v>0</v>
      </c>
      <c r="K72" s="21"/>
      <c r="L72" s="21" t="s">
        <v>101</v>
      </c>
      <c r="M72" s="21">
        <v>1</v>
      </c>
      <c r="N72" s="21">
        <v>65</v>
      </c>
    </row>
    <row r="73" spans="1:14">
      <c r="A73" s="21"/>
      <c r="B73" s="21" t="s">
        <v>102</v>
      </c>
      <c r="C73" s="21" t="s">
        <v>103</v>
      </c>
      <c r="D73" s="21" t="s">
        <v>147</v>
      </c>
      <c r="E73" s="21" t="s">
        <v>130</v>
      </c>
      <c r="F73" s="21"/>
      <c r="G73" s="21"/>
      <c r="H73" s="9">
        <f t="shared" si="3"/>
        <v>2.25</v>
      </c>
      <c r="I73" s="21">
        <v>2.25</v>
      </c>
      <c r="J73" s="38">
        <v>0</v>
      </c>
      <c r="K73" s="21"/>
      <c r="L73" s="21" t="s">
        <v>101</v>
      </c>
      <c r="M73" s="21"/>
      <c r="N73" s="21">
        <v>13</v>
      </c>
    </row>
    <row r="74" spans="1:14">
      <c r="A74" s="21"/>
      <c r="B74" s="21" t="s">
        <v>102</v>
      </c>
      <c r="C74" s="21" t="s">
        <v>103</v>
      </c>
      <c r="D74" s="21" t="s">
        <v>148</v>
      </c>
      <c r="E74" s="21" t="s">
        <v>105</v>
      </c>
      <c r="F74" s="21"/>
      <c r="G74" s="21"/>
      <c r="H74" s="9">
        <f t="shared" si="3"/>
        <v>1.05</v>
      </c>
      <c r="I74" s="21">
        <v>1.05</v>
      </c>
      <c r="J74" s="38">
        <v>0</v>
      </c>
      <c r="K74" s="21"/>
      <c r="L74" s="21" t="s">
        <v>101</v>
      </c>
      <c r="M74" s="21"/>
      <c r="N74" s="21">
        <v>3</v>
      </c>
    </row>
    <row r="75" spans="1:14">
      <c r="A75" s="21" t="s">
        <v>65</v>
      </c>
      <c r="B75" s="21" t="s">
        <v>102</v>
      </c>
      <c r="C75" s="21" t="s">
        <v>103</v>
      </c>
      <c r="D75" s="21" t="s">
        <v>149</v>
      </c>
      <c r="E75" s="21" t="s">
        <v>150</v>
      </c>
      <c r="F75" s="21" t="s">
        <v>106</v>
      </c>
      <c r="G75" s="21">
        <v>2020.12</v>
      </c>
      <c r="H75" s="9">
        <f t="shared" si="3"/>
        <v>3.75</v>
      </c>
      <c r="I75" s="21">
        <v>3.75</v>
      </c>
      <c r="J75" s="38">
        <v>0</v>
      </c>
      <c r="K75" s="21"/>
      <c r="L75" s="21" t="s">
        <v>101</v>
      </c>
      <c r="M75" s="21">
        <v>1</v>
      </c>
      <c r="N75" s="21">
        <v>31</v>
      </c>
    </row>
    <row r="76" spans="1:14">
      <c r="A76" s="21"/>
      <c r="B76" s="21" t="s">
        <v>102</v>
      </c>
      <c r="C76" s="21" t="s">
        <v>103</v>
      </c>
      <c r="D76" s="21" t="s">
        <v>151</v>
      </c>
      <c r="E76" s="21" t="s">
        <v>132</v>
      </c>
      <c r="F76" s="21"/>
      <c r="G76" s="21"/>
      <c r="H76" s="9">
        <f t="shared" ref="H76:H107" si="4">I76+J76+K76</f>
        <v>1.2</v>
      </c>
      <c r="I76" s="21">
        <v>1.2</v>
      </c>
      <c r="J76" s="38">
        <v>0</v>
      </c>
      <c r="K76" s="21"/>
      <c r="L76" s="21" t="s">
        <v>101</v>
      </c>
      <c r="M76" s="21"/>
      <c r="N76" s="21">
        <v>30</v>
      </c>
    </row>
    <row r="77" spans="1:14">
      <c r="A77" s="21"/>
      <c r="B77" s="21" t="s">
        <v>102</v>
      </c>
      <c r="C77" s="21" t="s">
        <v>103</v>
      </c>
      <c r="D77" s="21" t="s">
        <v>152</v>
      </c>
      <c r="E77" s="21" t="s">
        <v>153</v>
      </c>
      <c r="F77" s="21"/>
      <c r="G77" s="21"/>
      <c r="H77" s="9">
        <f t="shared" si="4"/>
        <v>0.75</v>
      </c>
      <c r="I77" s="21">
        <v>0.75</v>
      </c>
      <c r="J77" s="38">
        <v>0</v>
      </c>
      <c r="K77" s="21"/>
      <c r="L77" s="21" t="s">
        <v>101</v>
      </c>
      <c r="M77" s="21"/>
      <c r="N77" s="21">
        <v>14</v>
      </c>
    </row>
    <row r="78" spans="1:14">
      <c r="A78" s="21"/>
      <c r="B78" s="21" t="s">
        <v>102</v>
      </c>
      <c r="C78" s="21" t="s">
        <v>103</v>
      </c>
      <c r="D78" s="21" t="s">
        <v>154</v>
      </c>
      <c r="E78" s="21" t="s">
        <v>117</v>
      </c>
      <c r="F78" s="21"/>
      <c r="G78" s="21"/>
      <c r="H78" s="9">
        <f t="shared" si="4"/>
        <v>0.9</v>
      </c>
      <c r="I78" s="21">
        <v>0.9</v>
      </c>
      <c r="J78" s="38">
        <v>0</v>
      </c>
      <c r="K78" s="21"/>
      <c r="L78" s="21" t="s">
        <v>101</v>
      </c>
      <c r="M78" s="21">
        <v>1</v>
      </c>
      <c r="N78" s="21">
        <v>32</v>
      </c>
    </row>
    <row r="79" spans="1:14">
      <c r="A79" s="21"/>
      <c r="B79" s="21" t="s">
        <v>102</v>
      </c>
      <c r="C79" s="21" t="s">
        <v>103</v>
      </c>
      <c r="D79" s="21" t="s">
        <v>155</v>
      </c>
      <c r="E79" s="21" t="s">
        <v>108</v>
      </c>
      <c r="F79" s="21"/>
      <c r="G79" s="21"/>
      <c r="H79" s="9">
        <f t="shared" si="4"/>
        <v>1.5</v>
      </c>
      <c r="I79" s="21">
        <v>1.5</v>
      </c>
      <c r="J79" s="38">
        <v>0</v>
      </c>
      <c r="K79" s="21"/>
      <c r="L79" s="21" t="s">
        <v>101</v>
      </c>
      <c r="M79" s="21">
        <v>1</v>
      </c>
      <c r="N79" s="21">
        <v>45</v>
      </c>
    </row>
    <row r="80" spans="1:14">
      <c r="A80" s="21"/>
      <c r="B80" s="21" t="s">
        <v>102</v>
      </c>
      <c r="C80" s="21" t="s">
        <v>103</v>
      </c>
      <c r="D80" s="21" t="s">
        <v>156</v>
      </c>
      <c r="E80" s="21" t="s">
        <v>157</v>
      </c>
      <c r="F80" s="21"/>
      <c r="G80" s="21"/>
      <c r="H80" s="9">
        <f t="shared" si="4"/>
        <v>0.6</v>
      </c>
      <c r="I80" s="21">
        <v>0.6</v>
      </c>
      <c r="J80" s="38">
        <v>0</v>
      </c>
      <c r="K80" s="21"/>
      <c r="L80" s="21" t="s">
        <v>101</v>
      </c>
      <c r="M80" s="21"/>
      <c r="N80" s="21">
        <v>33</v>
      </c>
    </row>
    <row r="81" spans="1:14">
      <c r="A81" s="21"/>
      <c r="B81" s="21" t="s">
        <v>102</v>
      </c>
      <c r="C81" s="21" t="s">
        <v>103</v>
      </c>
      <c r="D81" s="21" t="s">
        <v>158</v>
      </c>
      <c r="E81" s="21" t="s">
        <v>159</v>
      </c>
      <c r="F81" s="21"/>
      <c r="G81" s="21"/>
      <c r="H81" s="9">
        <f t="shared" si="4"/>
        <v>1.95</v>
      </c>
      <c r="I81" s="21">
        <v>1.95</v>
      </c>
      <c r="J81" s="38">
        <v>0</v>
      </c>
      <c r="K81" s="21"/>
      <c r="L81" s="21" t="s">
        <v>101</v>
      </c>
      <c r="M81" s="21">
        <v>1</v>
      </c>
      <c r="N81" s="21">
        <v>20</v>
      </c>
    </row>
    <row r="82" spans="1:14">
      <c r="A82" s="21"/>
      <c r="B82" s="21" t="s">
        <v>102</v>
      </c>
      <c r="C82" s="21" t="s">
        <v>103</v>
      </c>
      <c r="D82" s="21" t="s">
        <v>160</v>
      </c>
      <c r="E82" s="21" t="s">
        <v>126</v>
      </c>
      <c r="F82" s="21"/>
      <c r="G82" s="21"/>
      <c r="H82" s="9">
        <f t="shared" si="4"/>
        <v>1.35</v>
      </c>
      <c r="I82" s="21">
        <v>1.35</v>
      </c>
      <c r="J82" s="38">
        <v>0</v>
      </c>
      <c r="K82" s="21"/>
      <c r="L82" s="21" t="s">
        <v>101</v>
      </c>
      <c r="M82" s="21">
        <v>1</v>
      </c>
      <c r="N82" s="21">
        <v>28</v>
      </c>
    </row>
    <row r="83" spans="1:14">
      <c r="A83" s="21"/>
      <c r="B83" s="21" t="s">
        <v>102</v>
      </c>
      <c r="C83" s="21" t="s">
        <v>103</v>
      </c>
      <c r="D83" s="21" t="s">
        <v>66</v>
      </c>
      <c r="E83" s="21" t="s">
        <v>153</v>
      </c>
      <c r="F83" s="21"/>
      <c r="G83" s="21"/>
      <c r="H83" s="9">
        <f t="shared" si="4"/>
        <v>0.75</v>
      </c>
      <c r="I83" s="21">
        <v>0.75</v>
      </c>
      <c r="J83" s="38">
        <v>0</v>
      </c>
      <c r="K83" s="21"/>
      <c r="L83" s="21" t="s">
        <v>101</v>
      </c>
      <c r="M83" s="21"/>
      <c r="N83" s="21">
        <v>40</v>
      </c>
    </row>
    <row r="84" spans="1:14">
      <c r="A84" s="21"/>
      <c r="B84" s="21" t="s">
        <v>102</v>
      </c>
      <c r="C84" s="21" t="s">
        <v>103</v>
      </c>
      <c r="D84" s="21" t="s">
        <v>161</v>
      </c>
      <c r="E84" s="21" t="s">
        <v>132</v>
      </c>
      <c r="F84" s="21"/>
      <c r="G84" s="21"/>
      <c r="H84" s="9">
        <f t="shared" si="4"/>
        <v>1.2</v>
      </c>
      <c r="I84" s="21">
        <v>1.2</v>
      </c>
      <c r="J84" s="38">
        <v>0</v>
      </c>
      <c r="K84" s="21"/>
      <c r="L84" s="21" t="s">
        <v>101</v>
      </c>
      <c r="M84" s="21">
        <v>1</v>
      </c>
      <c r="N84" s="21">
        <v>30</v>
      </c>
    </row>
    <row r="85" spans="1:14">
      <c r="A85" s="21"/>
      <c r="B85" s="21" t="s">
        <v>102</v>
      </c>
      <c r="C85" s="21" t="s">
        <v>103</v>
      </c>
      <c r="D85" s="21" t="s">
        <v>162</v>
      </c>
      <c r="E85" s="21" t="s">
        <v>117</v>
      </c>
      <c r="F85" s="21"/>
      <c r="G85" s="21"/>
      <c r="H85" s="9">
        <f t="shared" si="4"/>
        <v>0.9</v>
      </c>
      <c r="I85" s="21">
        <v>0.9</v>
      </c>
      <c r="J85" s="38">
        <v>0</v>
      </c>
      <c r="K85" s="21"/>
      <c r="L85" s="21" t="s">
        <v>101</v>
      </c>
      <c r="M85" s="21"/>
      <c r="N85" s="21">
        <v>32</v>
      </c>
    </row>
    <row r="86" spans="1:14">
      <c r="A86" s="21"/>
      <c r="B86" s="21" t="s">
        <v>102</v>
      </c>
      <c r="C86" s="21" t="s">
        <v>103</v>
      </c>
      <c r="D86" s="21" t="s">
        <v>163</v>
      </c>
      <c r="E86" s="21" t="s">
        <v>132</v>
      </c>
      <c r="F86" s="21"/>
      <c r="G86" s="21"/>
      <c r="H86" s="9">
        <f t="shared" si="4"/>
        <v>1.2</v>
      </c>
      <c r="I86" s="21">
        <v>1.2</v>
      </c>
      <c r="J86" s="38">
        <v>0</v>
      </c>
      <c r="K86" s="21"/>
      <c r="L86" s="21" t="s">
        <v>101</v>
      </c>
      <c r="M86" s="21">
        <v>1</v>
      </c>
      <c r="N86" s="21">
        <v>17</v>
      </c>
    </row>
    <row r="87" spans="1:14">
      <c r="A87" s="21" t="s">
        <v>94</v>
      </c>
      <c r="B87" s="21" t="s">
        <v>102</v>
      </c>
      <c r="C87" s="21" t="s">
        <v>103</v>
      </c>
      <c r="D87" s="21" t="s">
        <v>164</v>
      </c>
      <c r="E87" s="21" t="s">
        <v>165</v>
      </c>
      <c r="F87" s="21" t="s">
        <v>106</v>
      </c>
      <c r="G87" s="21">
        <v>2020.12</v>
      </c>
      <c r="H87" s="9">
        <f t="shared" si="4"/>
        <v>0.85</v>
      </c>
      <c r="I87" s="21">
        <v>0.85</v>
      </c>
      <c r="J87" s="38">
        <v>0</v>
      </c>
      <c r="K87" s="21"/>
      <c r="L87" s="21" t="s">
        <v>101</v>
      </c>
      <c r="M87" s="21"/>
      <c r="N87" s="21">
        <v>30</v>
      </c>
    </row>
    <row r="88" spans="1:14">
      <c r="A88" s="21"/>
      <c r="B88" s="21" t="s">
        <v>102</v>
      </c>
      <c r="C88" s="21" t="s">
        <v>103</v>
      </c>
      <c r="D88" s="21" t="s">
        <v>166</v>
      </c>
      <c r="E88" s="21" t="s">
        <v>128</v>
      </c>
      <c r="F88" s="21"/>
      <c r="G88" s="21"/>
      <c r="H88" s="9">
        <f t="shared" si="4"/>
        <v>1.8</v>
      </c>
      <c r="I88" s="21">
        <v>1.8</v>
      </c>
      <c r="J88" s="38">
        <v>0</v>
      </c>
      <c r="K88" s="21"/>
      <c r="L88" s="21" t="s">
        <v>101</v>
      </c>
      <c r="M88" s="21"/>
      <c r="N88" s="21">
        <v>23</v>
      </c>
    </row>
    <row r="89" spans="1:14">
      <c r="A89" s="21"/>
      <c r="B89" s="21" t="s">
        <v>102</v>
      </c>
      <c r="C89" s="21" t="s">
        <v>103</v>
      </c>
      <c r="D89" s="21" t="s">
        <v>167</v>
      </c>
      <c r="E89" s="21" t="s">
        <v>132</v>
      </c>
      <c r="F89" s="21"/>
      <c r="G89" s="21"/>
      <c r="H89" s="9">
        <f t="shared" si="4"/>
        <v>1.2</v>
      </c>
      <c r="I89" s="21">
        <v>1.2</v>
      </c>
      <c r="J89" s="38">
        <v>0</v>
      </c>
      <c r="K89" s="21"/>
      <c r="L89" s="21" t="s">
        <v>101</v>
      </c>
      <c r="M89" s="21"/>
      <c r="N89" s="21">
        <v>13</v>
      </c>
    </row>
    <row r="90" spans="1:14">
      <c r="A90" s="21"/>
      <c r="B90" s="21" t="s">
        <v>102</v>
      </c>
      <c r="C90" s="21" t="s">
        <v>103</v>
      </c>
      <c r="D90" s="21" t="s">
        <v>168</v>
      </c>
      <c r="E90" s="21" t="s">
        <v>108</v>
      </c>
      <c r="F90" s="21"/>
      <c r="G90" s="21"/>
      <c r="H90" s="9">
        <f t="shared" si="4"/>
        <v>1.5</v>
      </c>
      <c r="I90" s="21">
        <v>1.5</v>
      </c>
      <c r="J90" s="38">
        <v>0</v>
      </c>
      <c r="K90" s="21"/>
      <c r="L90" s="21" t="s">
        <v>101</v>
      </c>
      <c r="M90" s="21">
        <v>1</v>
      </c>
      <c r="N90" s="21">
        <v>87</v>
      </c>
    </row>
    <row r="91" spans="1:14">
      <c r="A91" s="21"/>
      <c r="B91" s="21" t="s">
        <v>102</v>
      </c>
      <c r="C91" s="21" t="s">
        <v>103</v>
      </c>
      <c r="D91" s="21" t="s">
        <v>169</v>
      </c>
      <c r="E91" s="21" t="s">
        <v>128</v>
      </c>
      <c r="F91" s="21"/>
      <c r="G91" s="21"/>
      <c r="H91" s="9">
        <f t="shared" si="4"/>
        <v>1.8</v>
      </c>
      <c r="I91" s="21">
        <v>1.8</v>
      </c>
      <c r="J91" s="38">
        <v>0</v>
      </c>
      <c r="K91" s="21"/>
      <c r="L91" s="21" t="s">
        <v>101</v>
      </c>
      <c r="M91" s="21">
        <v>1</v>
      </c>
      <c r="N91" s="21">
        <v>79</v>
      </c>
    </row>
    <row r="92" spans="1:14">
      <c r="A92" s="21"/>
      <c r="B92" s="21" t="s">
        <v>102</v>
      </c>
      <c r="C92" s="21" t="s">
        <v>103</v>
      </c>
      <c r="D92" s="21" t="s">
        <v>170</v>
      </c>
      <c r="E92" s="21" t="s">
        <v>108</v>
      </c>
      <c r="F92" s="21"/>
      <c r="G92" s="21"/>
      <c r="H92" s="9">
        <f t="shared" si="4"/>
        <v>1.5</v>
      </c>
      <c r="I92" s="21">
        <v>1.5</v>
      </c>
      <c r="J92" s="38">
        <v>0</v>
      </c>
      <c r="K92" s="21"/>
      <c r="L92" s="21" t="s">
        <v>101</v>
      </c>
      <c r="M92" s="21"/>
      <c r="N92" s="21">
        <v>18</v>
      </c>
    </row>
    <row r="93" spans="1:14">
      <c r="A93" s="21"/>
      <c r="B93" s="21" t="s">
        <v>102</v>
      </c>
      <c r="C93" s="21" t="s">
        <v>103</v>
      </c>
      <c r="D93" s="21" t="s">
        <v>171</v>
      </c>
      <c r="E93" s="21" t="s">
        <v>108</v>
      </c>
      <c r="F93" s="21"/>
      <c r="G93" s="21"/>
      <c r="H93" s="9">
        <f t="shared" si="4"/>
        <v>1.5</v>
      </c>
      <c r="I93" s="21">
        <v>1.5</v>
      </c>
      <c r="J93" s="38">
        <v>0</v>
      </c>
      <c r="K93" s="21"/>
      <c r="L93" s="21" t="s">
        <v>101</v>
      </c>
      <c r="M93" s="21">
        <v>1</v>
      </c>
      <c r="N93" s="21">
        <v>100</v>
      </c>
    </row>
    <row r="94" spans="1:14">
      <c r="A94" s="21"/>
      <c r="B94" s="21" t="s">
        <v>102</v>
      </c>
      <c r="C94" s="21" t="s">
        <v>103</v>
      </c>
      <c r="D94" s="21" t="s">
        <v>172</v>
      </c>
      <c r="E94" s="21" t="s">
        <v>159</v>
      </c>
      <c r="F94" s="21"/>
      <c r="G94" s="21"/>
      <c r="H94" s="9">
        <f t="shared" si="4"/>
        <v>1.95</v>
      </c>
      <c r="I94" s="21">
        <v>1.95</v>
      </c>
      <c r="J94" s="38">
        <v>0</v>
      </c>
      <c r="K94" s="21"/>
      <c r="L94" s="21" t="s">
        <v>101</v>
      </c>
      <c r="M94" s="21">
        <v>1</v>
      </c>
      <c r="N94" s="21">
        <v>60</v>
      </c>
    </row>
    <row r="95" spans="1:14">
      <c r="A95" s="21"/>
      <c r="B95" s="21" t="s">
        <v>102</v>
      </c>
      <c r="C95" s="21" t="s">
        <v>103</v>
      </c>
      <c r="D95" s="21" t="s">
        <v>173</v>
      </c>
      <c r="E95" s="21" t="s">
        <v>108</v>
      </c>
      <c r="F95" s="21"/>
      <c r="G95" s="21"/>
      <c r="H95" s="9">
        <f t="shared" si="4"/>
        <v>1.5</v>
      </c>
      <c r="I95" s="21">
        <v>1.5</v>
      </c>
      <c r="J95" s="38">
        <v>0</v>
      </c>
      <c r="K95" s="21"/>
      <c r="L95" s="21" t="s">
        <v>101</v>
      </c>
      <c r="M95" s="21">
        <v>1</v>
      </c>
      <c r="N95" s="21">
        <v>36</v>
      </c>
    </row>
    <row r="96" spans="1:14">
      <c r="A96" s="21"/>
      <c r="B96" s="21" t="s">
        <v>102</v>
      </c>
      <c r="C96" s="21" t="s">
        <v>103</v>
      </c>
      <c r="D96" s="21" t="s">
        <v>174</v>
      </c>
      <c r="E96" s="21" t="s">
        <v>157</v>
      </c>
      <c r="F96" s="21"/>
      <c r="G96" s="21"/>
      <c r="H96" s="9">
        <f t="shared" si="4"/>
        <v>0.6</v>
      </c>
      <c r="I96" s="21">
        <v>0.6</v>
      </c>
      <c r="J96" s="38">
        <v>0</v>
      </c>
      <c r="K96" s="21"/>
      <c r="L96" s="21" t="s">
        <v>101</v>
      </c>
      <c r="M96" s="21">
        <v>1</v>
      </c>
      <c r="N96" s="21">
        <v>33</v>
      </c>
    </row>
    <row r="97" spans="1:14">
      <c r="A97" s="21"/>
      <c r="B97" s="21" t="s">
        <v>102</v>
      </c>
      <c r="C97" s="21" t="s">
        <v>103</v>
      </c>
      <c r="D97" s="21" t="s">
        <v>95</v>
      </c>
      <c r="E97" s="21" t="s">
        <v>175</v>
      </c>
      <c r="F97" s="21"/>
      <c r="G97" s="21"/>
      <c r="H97" s="9">
        <f t="shared" si="4"/>
        <v>0.09</v>
      </c>
      <c r="I97" s="21">
        <v>0.09</v>
      </c>
      <c r="J97" s="38">
        <v>0</v>
      </c>
      <c r="K97" s="21"/>
      <c r="L97" s="21" t="s">
        <v>101</v>
      </c>
      <c r="M97" s="21">
        <v>1</v>
      </c>
      <c r="N97" s="21">
        <v>25</v>
      </c>
    </row>
    <row r="98" spans="1:14">
      <c r="A98" s="21"/>
      <c r="B98" s="21" t="s">
        <v>102</v>
      </c>
      <c r="C98" s="21" t="s">
        <v>103</v>
      </c>
      <c r="D98" s="21" t="s">
        <v>176</v>
      </c>
      <c r="E98" s="21" t="s">
        <v>175</v>
      </c>
      <c r="F98" s="21"/>
      <c r="G98" s="21"/>
      <c r="H98" s="9">
        <f t="shared" si="4"/>
        <v>0.09</v>
      </c>
      <c r="I98" s="21">
        <v>0.09</v>
      </c>
      <c r="J98" s="38">
        <v>0</v>
      </c>
      <c r="K98" s="21"/>
      <c r="L98" s="21" t="s">
        <v>101</v>
      </c>
      <c r="M98" s="21"/>
      <c r="N98" s="21">
        <v>5</v>
      </c>
    </row>
    <row r="99" spans="1:14">
      <c r="A99" s="21" t="s">
        <v>177</v>
      </c>
      <c r="B99" s="21" t="s">
        <v>102</v>
      </c>
      <c r="C99" s="21" t="s">
        <v>103</v>
      </c>
      <c r="D99" s="21" t="s">
        <v>178</v>
      </c>
      <c r="E99" s="21" t="s">
        <v>179</v>
      </c>
      <c r="F99" s="21" t="s">
        <v>106</v>
      </c>
      <c r="G99" s="21">
        <v>2020.12</v>
      </c>
      <c r="H99" s="9">
        <f t="shared" si="4"/>
        <v>0.78</v>
      </c>
      <c r="I99" s="21">
        <v>0.78</v>
      </c>
      <c r="J99" s="38">
        <v>0</v>
      </c>
      <c r="K99" s="21"/>
      <c r="L99" s="21" t="s">
        <v>101</v>
      </c>
      <c r="M99" s="21"/>
      <c r="N99" s="21">
        <v>50</v>
      </c>
    </row>
    <row r="100" spans="1:14">
      <c r="A100" s="21"/>
      <c r="B100" s="21" t="s">
        <v>102</v>
      </c>
      <c r="C100" s="21" t="s">
        <v>103</v>
      </c>
      <c r="D100" s="21" t="s">
        <v>180</v>
      </c>
      <c r="E100" s="21" t="s">
        <v>181</v>
      </c>
      <c r="F100" s="21"/>
      <c r="G100" s="21"/>
      <c r="H100" s="9">
        <f t="shared" si="4"/>
        <v>1.14</v>
      </c>
      <c r="I100" s="21">
        <v>1.14</v>
      </c>
      <c r="J100" s="38">
        <v>0</v>
      </c>
      <c r="K100" s="21"/>
      <c r="L100" s="21" t="s">
        <v>101</v>
      </c>
      <c r="M100" s="21"/>
      <c r="N100" s="21">
        <v>45</v>
      </c>
    </row>
    <row r="101" spans="1:14">
      <c r="A101" s="21"/>
      <c r="B101" s="21" t="s">
        <v>102</v>
      </c>
      <c r="C101" s="21" t="s">
        <v>103</v>
      </c>
      <c r="D101" s="21" t="s">
        <v>182</v>
      </c>
      <c r="E101" s="21" t="s">
        <v>146</v>
      </c>
      <c r="F101" s="21"/>
      <c r="G101" s="21"/>
      <c r="H101" s="9">
        <f t="shared" si="4"/>
        <v>2.4</v>
      </c>
      <c r="I101" s="21">
        <v>2.4</v>
      </c>
      <c r="J101" s="38">
        <v>0</v>
      </c>
      <c r="K101" s="21"/>
      <c r="L101" s="21" t="s">
        <v>101</v>
      </c>
      <c r="M101" s="21">
        <v>1</v>
      </c>
      <c r="N101" s="21">
        <v>50</v>
      </c>
    </row>
    <row r="102" spans="1:14">
      <c r="A102" s="21"/>
      <c r="B102" s="21" t="s">
        <v>102</v>
      </c>
      <c r="C102" s="21" t="s">
        <v>103</v>
      </c>
      <c r="D102" s="21" t="s">
        <v>183</v>
      </c>
      <c r="E102" s="21" t="s">
        <v>184</v>
      </c>
      <c r="F102" s="21"/>
      <c r="G102" s="21"/>
      <c r="H102" s="9">
        <f t="shared" si="4"/>
        <v>1.68</v>
      </c>
      <c r="I102" s="21">
        <v>1.68</v>
      </c>
      <c r="J102" s="38">
        <v>0</v>
      </c>
      <c r="K102" s="21"/>
      <c r="L102" s="21" t="s">
        <v>101</v>
      </c>
      <c r="M102" s="21"/>
      <c r="N102" s="21">
        <v>28</v>
      </c>
    </row>
    <row r="103" spans="1:14">
      <c r="A103" s="21"/>
      <c r="B103" s="21" t="s">
        <v>102</v>
      </c>
      <c r="C103" s="21" t="s">
        <v>103</v>
      </c>
      <c r="D103" s="21" t="s">
        <v>185</v>
      </c>
      <c r="E103" s="21" t="s">
        <v>153</v>
      </c>
      <c r="F103" s="21"/>
      <c r="G103" s="21"/>
      <c r="H103" s="9">
        <f t="shared" si="4"/>
        <v>0.75</v>
      </c>
      <c r="I103" s="21">
        <v>0.75</v>
      </c>
      <c r="J103" s="38">
        <v>0</v>
      </c>
      <c r="K103" s="21"/>
      <c r="L103" s="21" t="s">
        <v>101</v>
      </c>
      <c r="M103" s="21"/>
      <c r="N103" s="21">
        <v>23</v>
      </c>
    </row>
    <row r="104" spans="1:14">
      <c r="A104" s="21"/>
      <c r="B104" s="21" t="s">
        <v>102</v>
      </c>
      <c r="C104" s="21" t="s">
        <v>103</v>
      </c>
      <c r="D104" s="21" t="s">
        <v>186</v>
      </c>
      <c r="E104" s="21" t="s">
        <v>157</v>
      </c>
      <c r="F104" s="21"/>
      <c r="G104" s="21"/>
      <c r="H104" s="9">
        <f t="shared" si="4"/>
        <v>0.6</v>
      </c>
      <c r="I104" s="21">
        <v>0.6</v>
      </c>
      <c r="J104" s="38">
        <v>0</v>
      </c>
      <c r="K104" s="21"/>
      <c r="L104" s="21" t="s">
        <v>101</v>
      </c>
      <c r="M104" s="21"/>
      <c r="N104" s="21">
        <v>18</v>
      </c>
    </row>
    <row r="105" spans="1:14">
      <c r="A105" s="21"/>
      <c r="B105" s="21" t="s">
        <v>102</v>
      </c>
      <c r="C105" s="21" t="s">
        <v>103</v>
      </c>
      <c r="D105" s="21" t="s">
        <v>187</v>
      </c>
      <c r="E105" s="21" t="s">
        <v>188</v>
      </c>
      <c r="F105" s="21"/>
      <c r="G105" s="21"/>
      <c r="H105" s="9">
        <f t="shared" si="4"/>
        <v>2.04</v>
      </c>
      <c r="I105" s="21">
        <v>2.04</v>
      </c>
      <c r="J105" s="38">
        <v>0</v>
      </c>
      <c r="K105" s="21"/>
      <c r="L105" s="21" t="s">
        <v>101</v>
      </c>
      <c r="M105" s="21">
        <v>1</v>
      </c>
      <c r="N105" s="21">
        <v>39</v>
      </c>
    </row>
    <row r="106" spans="1:14">
      <c r="A106" s="21"/>
      <c r="B106" s="21" t="s">
        <v>102</v>
      </c>
      <c r="C106" s="21" t="s">
        <v>103</v>
      </c>
      <c r="D106" s="21" t="s">
        <v>189</v>
      </c>
      <c r="E106" s="21" t="s">
        <v>190</v>
      </c>
      <c r="F106" s="21"/>
      <c r="G106" s="21"/>
      <c r="H106" s="9">
        <f t="shared" si="4"/>
        <v>1.41</v>
      </c>
      <c r="I106" s="21">
        <v>1.41</v>
      </c>
      <c r="J106" s="38">
        <v>0</v>
      </c>
      <c r="K106" s="21"/>
      <c r="L106" s="21" t="s">
        <v>101</v>
      </c>
      <c r="M106" s="21"/>
      <c r="N106" s="21">
        <v>22</v>
      </c>
    </row>
    <row r="107" spans="1:14">
      <c r="A107" s="21"/>
      <c r="B107" s="21" t="s">
        <v>102</v>
      </c>
      <c r="C107" s="21" t="s">
        <v>103</v>
      </c>
      <c r="D107" s="21" t="s">
        <v>191</v>
      </c>
      <c r="E107" s="21" t="s">
        <v>132</v>
      </c>
      <c r="F107" s="21"/>
      <c r="G107" s="21"/>
      <c r="H107" s="9">
        <f t="shared" si="4"/>
        <v>1.2</v>
      </c>
      <c r="I107" s="21">
        <v>1.2</v>
      </c>
      <c r="J107" s="38">
        <v>0</v>
      </c>
      <c r="K107" s="21"/>
      <c r="L107" s="21" t="s">
        <v>101</v>
      </c>
      <c r="M107" s="21">
        <v>1</v>
      </c>
      <c r="N107" s="21">
        <v>25</v>
      </c>
    </row>
    <row r="108" spans="1:14">
      <c r="A108" s="21"/>
      <c r="B108" s="21" t="s">
        <v>102</v>
      </c>
      <c r="C108" s="21" t="s">
        <v>103</v>
      </c>
      <c r="D108" s="21" t="s">
        <v>192</v>
      </c>
      <c r="E108" s="21" t="s">
        <v>132</v>
      </c>
      <c r="F108" s="21"/>
      <c r="G108" s="21"/>
      <c r="H108" s="9">
        <f t="shared" ref="H108:H143" si="5">I108+J108+K108</f>
        <v>1.2</v>
      </c>
      <c r="I108" s="21">
        <v>1.2</v>
      </c>
      <c r="J108" s="38">
        <v>0</v>
      </c>
      <c r="K108" s="21"/>
      <c r="L108" s="21" t="s">
        <v>101</v>
      </c>
      <c r="M108" s="21">
        <v>1</v>
      </c>
      <c r="N108" s="21">
        <v>44</v>
      </c>
    </row>
    <row r="109" spans="1:14">
      <c r="A109" s="21"/>
      <c r="B109" s="21" t="s">
        <v>102</v>
      </c>
      <c r="C109" s="21" t="s">
        <v>103</v>
      </c>
      <c r="D109" s="21" t="s">
        <v>193</v>
      </c>
      <c r="E109" s="21" t="s">
        <v>194</v>
      </c>
      <c r="F109" s="21"/>
      <c r="G109" s="21"/>
      <c r="H109" s="9">
        <f t="shared" si="5"/>
        <v>1.62</v>
      </c>
      <c r="I109" s="21">
        <v>1.62</v>
      </c>
      <c r="J109" s="38">
        <v>0</v>
      </c>
      <c r="K109" s="21"/>
      <c r="L109" s="21" t="s">
        <v>101</v>
      </c>
      <c r="M109" s="21">
        <v>1</v>
      </c>
      <c r="N109" s="21">
        <v>54</v>
      </c>
    </row>
    <row r="110" spans="1:14">
      <c r="A110" s="21"/>
      <c r="B110" s="21" t="s">
        <v>102</v>
      </c>
      <c r="C110" s="21" t="s">
        <v>103</v>
      </c>
      <c r="D110" s="21" t="s">
        <v>195</v>
      </c>
      <c r="E110" s="21" t="s">
        <v>196</v>
      </c>
      <c r="F110" s="21"/>
      <c r="G110" s="21"/>
      <c r="H110" s="9">
        <f t="shared" si="5"/>
        <v>1.86</v>
      </c>
      <c r="I110" s="21">
        <v>1.86</v>
      </c>
      <c r="J110" s="38">
        <v>0</v>
      </c>
      <c r="K110" s="21"/>
      <c r="L110" s="21" t="s">
        <v>101</v>
      </c>
      <c r="M110" s="21">
        <v>1</v>
      </c>
      <c r="N110" s="21">
        <v>86</v>
      </c>
    </row>
    <row r="111" spans="1:14">
      <c r="A111" s="21"/>
      <c r="B111" s="21" t="s">
        <v>102</v>
      </c>
      <c r="C111" s="21" t="s">
        <v>103</v>
      </c>
      <c r="D111" s="21" t="s">
        <v>197</v>
      </c>
      <c r="E111" s="21" t="s">
        <v>198</v>
      </c>
      <c r="F111" s="21"/>
      <c r="G111" s="21"/>
      <c r="H111" s="9">
        <f t="shared" si="5"/>
        <v>1.08</v>
      </c>
      <c r="I111" s="21">
        <v>1.08</v>
      </c>
      <c r="J111" s="38">
        <v>0</v>
      </c>
      <c r="K111" s="21"/>
      <c r="L111" s="21" t="s">
        <v>101</v>
      </c>
      <c r="M111" s="21">
        <v>1</v>
      </c>
      <c r="N111" s="21">
        <v>23</v>
      </c>
    </row>
    <row r="112" spans="1:14">
      <c r="A112" s="21" t="s">
        <v>69</v>
      </c>
      <c r="B112" s="21" t="s">
        <v>102</v>
      </c>
      <c r="C112" s="21" t="s">
        <v>103</v>
      </c>
      <c r="D112" s="21" t="s">
        <v>199</v>
      </c>
      <c r="E112" s="21" t="s">
        <v>105</v>
      </c>
      <c r="F112" s="21" t="s">
        <v>106</v>
      </c>
      <c r="G112" s="21">
        <v>2020.12</v>
      </c>
      <c r="H112" s="9">
        <f t="shared" si="5"/>
        <v>1.05</v>
      </c>
      <c r="I112" s="21">
        <v>1.05</v>
      </c>
      <c r="J112" s="38">
        <v>0</v>
      </c>
      <c r="K112" s="21"/>
      <c r="L112" s="21" t="s">
        <v>101</v>
      </c>
      <c r="M112" s="21"/>
      <c r="N112" s="21">
        <v>10</v>
      </c>
    </row>
    <row r="113" spans="1:14">
      <c r="A113" s="21"/>
      <c r="B113" s="21" t="s">
        <v>102</v>
      </c>
      <c r="C113" s="21" t="s">
        <v>103</v>
      </c>
      <c r="D113" s="21" t="s">
        <v>200</v>
      </c>
      <c r="E113" s="21" t="s">
        <v>117</v>
      </c>
      <c r="F113" s="21"/>
      <c r="G113" s="21"/>
      <c r="H113" s="9">
        <f t="shared" si="5"/>
        <v>0.9</v>
      </c>
      <c r="I113" s="21">
        <v>0.9</v>
      </c>
      <c r="J113" s="38">
        <v>0</v>
      </c>
      <c r="K113" s="21"/>
      <c r="L113" s="21" t="s">
        <v>101</v>
      </c>
      <c r="M113" s="21"/>
      <c r="N113" s="21">
        <v>34</v>
      </c>
    </row>
    <row r="114" spans="1:14">
      <c r="A114" s="21"/>
      <c r="B114" s="21" t="s">
        <v>102</v>
      </c>
      <c r="C114" s="21" t="s">
        <v>103</v>
      </c>
      <c r="D114" s="21" t="s">
        <v>201</v>
      </c>
      <c r="E114" s="21" t="s">
        <v>202</v>
      </c>
      <c r="F114" s="21"/>
      <c r="G114" s="21"/>
      <c r="H114" s="9">
        <f t="shared" si="5"/>
        <v>1.26</v>
      </c>
      <c r="I114" s="21">
        <v>1.26</v>
      </c>
      <c r="J114" s="38">
        <v>0</v>
      </c>
      <c r="K114" s="21"/>
      <c r="L114" s="21" t="s">
        <v>101</v>
      </c>
      <c r="M114" s="21"/>
      <c r="N114" s="21">
        <v>43</v>
      </c>
    </row>
    <row r="115" spans="1:14">
      <c r="A115" s="21"/>
      <c r="B115" s="21" t="s">
        <v>102</v>
      </c>
      <c r="C115" s="21" t="s">
        <v>103</v>
      </c>
      <c r="D115" s="21" t="s">
        <v>203</v>
      </c>
      <c r="E115" s="21" t="s">
        <v>117</v>
      </c>
      <c r="F115" s="21"/>
      <c r="G115" s="21"/>
      <c r="H115" s="9">
        <f t="shared" si="5"/>
        <v>0.9</v>
      </c>
      <c r="I115" s="21">
        <v>0.9</v>
      </c>
      <c r="J115" s="38">
        <v>0</v>
      </c>
      <c r="K115" s="21"/>
      <c r="L115" s="21" t="s">
        <v>101</v>
      </c>
      <c r="M115" s="21"/>
      <c r="N115" s="21">
        <v>39</v>
      </c>
    </row>
    <row r="116" spans="1:14">
      <c r="A116" s="21"/>
      <c r="B116" s="21" t="s">
        <v>102</v>
      </c>
      <c r="C116" s="21" t="s">
        <v>103</v>
      </c>
      <c r="D116" s="21" t="s">
        <v>204</v>
      </c>
      <c r="E116" s="21" t="s">
        <v>105</v>
      </c>
      <c r="F116" s="21"/>
      <c r="G116" s="21"/>
      <c r="H116" s="9">
        <f t="shared" si="5"/>
        <v>1.05</v>
      </c>
      <c r="I116" s="21">
        <v>1.05</v>
      </c>
      <c r="J116" s="38">
        <v>0</v>
      </c>
      <c r="K116" s="21"/>
      <c r="L116" s="21" t="s">
        <v>101</v>
      </c>
      <c r="M116" s="21"/>
      <c r="N116" s="21">
        <v>31</v>
      </c>
    </row>
    <row r="117" spans="1:14">
      <c r="A117" s="21"/>
      <c r="B117" s="21" t="s">
        <v>102</v>
      </c>
      <c r="C117" s="21" t="s">
        <v>103</v>
      </c>
      <c r="D117" s="21" t="s">
        <v>205</v>
      </c>
      <c r="E117" s="21" t="s">
        <v>206</v>
      </c>
      <c r="F117" s="21"/>
      <c r="G117" s="21"/>
      <c r="H117" s="9">
        <f t="shared" si="5"/>
        <v>0.72</v>
      </c>
      <c r="I117" s="21">
        <v>0.72</v>
      </c>
      <c r="J117" s="38">
        <v>0</v>
      </c>
      <c r="K117" s="21"/>
      <c r="L117" s="21" t="s">
        <v>101</v>
      </c>
      <c r="M117" s="21">
        <v>1</v>
      </c>
      <c r="N117" s="21">
        <v>45</v>
      </c>
    </row>
    <row r="118" spans="1:14">
      <c r="A118" s="21"/>
      <c r="B118" s="21" t="s">
        <v>102</v>
      </c>
      <c r="C118" s="21" t="s">
        <v>103</v>
      </c>
      <c r="D118" s="21" t="s">
        <v>207</v>
      </c>
      <c r="E118" s="21" t="s">
        <v>202</v>
      </c>
      <c r="F118" s="21"/>
      <c r="G118" s="21"/>
      <c r="H118" s="9">
        <f t="shared" si="5"/>
        <v>1.26</v>
      </c>
      <c r="I118" s="21">
        <v>1.26</v>
      </c>
      <c r="J118" s="38">
        <v>0</v>
      </c>
      <c r="K118" s="21"/>
      <c r="L118" s="21" t="s">
        <v>101</v>
      </c>
      <c r="M118" s="21"/>
      <c r="N118" s="21">
        <v>23</v>
      </c>
    </row>
    <row r="119" spans="1:14">
      <c r="A119" s="21"/>
      <c r="B119" s="21" t="s">
        <v>102</v>
      </c>
      <c r="C119" s="21" t="s">
        <v>103</v>
      </c>
      <c r="D119" s="21" t="s">
        <v>208</v>
      </c>
      <c r="E119" s="21" t="s">
        <v>159</v>
      </c>
      <c r="F119" s="21"/>
      <c r="G119" s="21"/>
      <c r="H119" s="9">
        <f t="shared" si="5"/>
        <v>1.95</v>
      </c>
      <c r="I119" s="21">
        <v>1.95</v>
      </c>
      <c r="J119" s="38">
        <v>0</v>
      </c>
      <c r="K119" s="21"/>
      <c r="L119" s="21" t="s">
        <v>101</v>
      </c>
      <c r="M119" s="21"/>
      <c r="N119" s="21">
        <v>36</v>
      </c>
    </row>
    <row r="120" spans="1:14">
      <c r="A120" s="21"/>
      <c r="B120" s="21" t="s">
        <v>102</v>
      </c>
      <c r="C120" s="21" t="s">
        <v>103</v>
      </c>
      <c r="D120" s="21" t="s">
        <v>70</v>
      </c>
      <c r="E120" s="21" t="s">
        <v>130</v>
      </c>
      <c r="F120" s="21"/>
      <c r="G120" s="21"/>
      <c r="H120" s="9">
        <f t="shared" si="5"/>
        <v>2.25</v>
      </c>
      <c r="I120" s="21">
        <v>2.25</v>
      </c>
      <c r="J120" s="38">
        <v>0</v>
      </c>
      <c r="K120" s="21"/>
      <c r="L120" s="21" t="s">
        <v>101</v>
      </c>
      <c r="M120" s="21">
        <v>1</v>
      </c>
      <c r="N120" s="21">
        <v>91</v>
      </c>
    </row>
    <row r="121" spans="1:14">
      <c r="A121" s="21" t="s">
        <v>32</v>
      </c>
      <c r="B121" s="21" t="s">
        <v>102</v>
      </c>
      <c r="C121" s="21" t="s">
        <v>103</v>
      </c>
      <c r="D121" s="21" t="s">
        <v>33</v>
      </c>
      <c r="E121" s="21" t="s">
        <v>159</v>
      </c>
      <c r="F121" s="21" t="s">
        <v>106</v>
      </c>
      <c r="G121" s="21">
        <v>2020.12</v>
      </c>
      <c r="H121" s="9">
        <f t="shared" si="5"/>
        <v>1.95</v>
      </c>
      <c r="I121" s="21">
        <v>1.95</v>
      </c>
      <c r="J121" s="38">
        <v>0</v>
      </c>
      <c r="K121" s="21"/>
      <c r="L121" s="21" t="s">
        <v>101</v>
      </c>
      <c r="M121" s="21"/>
      <c r="N121" s="21">
        <v>11</v>
      </c>
    </row>
    <row r="122" spans="1:14">
      <c r="A122" s="21"/>
      <c r="B122" s="21" t="s">
        <v>102</v>
      </c>
      <c r="C122" s="21" t="s">
        <v>103</v>
      </c>
      <c r="D122" s="21" t="s">
        <v>34</v>
      </c>
      <c r="E122" s="21" t="s">
        <v>126</v>
      </c>
      <c r="F122" s="21"/>
      <c r="G122" s="21"/>
      <c r="H122" s="9">
        <f t="shared" si="5"/>
        <v>1.35</v>
      </c>
      <c r="I122" s="21">
        <v>1.35</v>
      </c>
      <c r="J122" s="38">
        <v>0</v>
      </c>
      <c r="K122" s="21"/>
      <c r="L122" s="21" t="s">
        <v>101</v>
      </c>
      <c r="M122" s="21"/>
      <c r="N122" s="21">
        <v>34</v>
      </c>
    </row>
    <row r="123" spans="1:14">
      <c r="A123" s="21" t="s">
        <v>43</v>
      </c>
      <c r="B123" s="21" t="s">
        <v>102</v>
      </c>
      <c r="C123" s="21" t="s">
        <v>103</v>
      </c>
      <c r="D123" s="21" t="s">
        <v>209</v>
      </c>
      <c r="E123" s="21" t="s">
        <v>210</v>
      </c>
      <c r="F123" s="21" t="s">
        <v>106</v>
      </c>
      <c r="G123" s="21">
        <v>2020.12</v>
      </c>
      <c r="H123" s="9">
        <f t="shared" si="5"/>
        <v>0.3</v>
      </c>
      <c r="I123" s="21">
        <v>0.3</v>
      </c>
      <c r="J123" s="38">
        <v>0</v>
      </c>
      <c r="K123" s="21"/>
      <c r="L123" s="21" t="s">
        <v>101</v>
      </c>
      <c r="M123" s="21"/>
      <c r="N123" s="21">
        <v>3</v>
      </c>
    </row>
    <row r="124" spans="1:14">
      <c r="A124" s="21"/>
      <c r="B124" s="21" t="s">
        <v>102</v>
      </c>
      <c r="C124" s="21" t="s">
        <v>103</v>
      </c>
      <c r="D124" s="21" t="s">
        <v>211</v>
      </c>
      <c r="E124" s="21" t="s">
        <v>212</v>
      </c>
      <c r="F124" s="21"/>
      <c r="G124" s="21"/>
      <c r="H124" s="9">
        <f t="shared" si="5"/>
        <v>1.32</v>
      </c>
      <c r="I124" s="21">
        <v>1.32</v>
      </c>
      <c r="J124" s="38">
        <v>0</v>
      </c>
      <c r="K124" s="21"/>
      <c r="L124" s="21" t="s">
        <v>101</v>
      </c>
      <c r="M124" s="21"/>
      <c r="N124" s="21">
        <v>24</v>
      </c>
    </row>
    <row r="125" spans="1:14">
      <c r="A125" s="21"/>
      <c r="B125" s="21" t="s">
        <v>102</v>
      </c>
      <c r="C125" s="21" t="s">
        <v>103</v>
      </c>
      <c r="D125" s="21" t="s">
        <v>52</v>
      </c>
      <c r="E125" s="21" t="s">
        <v>157</v>
      </c>
      <c r="F125" s="21"/>
      <c r="G125" s="21"/>
      <c r="H125" s="9">
        <f t="shared" si="5"/>
        <v>0.6</v>
      </c>
      <c r="I125" s="21">
        <v>0.6</v>
      </c>
      <c r="J125" s="38">
        <v>0</v>
      </c>
      <c r="K125" s="21"/>
      <c r="L125" s="21" t="s">
        <v>101</v>
      </c>
      <c r="M125" s="21"/>
      <c r="N125" s="21">
        <v>11</v>
      </c>
    </row>
    <row r="126" spans="1:14">
      <c r="A126" s="21"/>
      <c r="B126" s="21" t="s">
        <v>102</v>
      </c>
      <c r="C126" s="21" t="s">
        <v>103</v>
      </c>
      <c r="D126" s="21" t="s">
        <v>213</v>
      </c>
      <c r="E126" s="21" t="s">
        <v>157</v>
      </c>
      <c r="F126" s="21"/>
      <c r="G126" s="21"/>
      <c r="H126" s="9">
        <f t="shared" si="5"/>
        <v>0.6</v>
      </c>
      <c r="I126" s="21">
        <v>0.6</v>
      </c>
      <c r="J126" s="38">
        <v>0</v>
      </c>
      <c r="K126" s="21"/>
      <c r="L126" s="21" t="s">
        <v>101</v>
      </c>
      <c r="M126" s="21"/>
      <c r="N126" s="21">
        <v>42</v>
      </c>
    </row>
    <row r="127" spans="1:14">
      <c r="A127" s="21"/>
      <c r="B127" s="21" t="s">
        <v>102</v>
      </c>
      <c r="C127" s="21" t="s">
        <v>103</v>
      </c>
      <c r="D127" s="21" t="s">
        <v>214</v>
      </c>
      <c r="E127" s="21" t="s">
        <v>117</v>
      </c>
      <c r="F127" s="21"/>
      <c r="G127" s="21"/>
      <c r="H127" s="9">
        <f t="shared" si="5"/>
        <v>0.9</v>
      </c>
      <c r="I127" s="21">
        <v>0.9</v>
      </c>
      <c r="J127" s="38">
        <v>0</v>
      </c>
      <c r="K127" s="21"/>
      <c r="L127" s="21" t="s">
        <v>101</v>
      </c>
      <c r="M127" s="21"/>
      <c r="N127" s="21">
        <v>44</v>
      </c>
    </row>
    <row r="128" spans="1:14">
      <c r="A128" s="21"/>
      <c r="B128" s="21" t="s">
        <v>102</v>
      </c>
      <c r="C128" s="21" t="s">
        <v>103</v>
      </c>
      <c r="D128" s="21" t="s">
        <v>127</v>
      </c>
      <c r="E128" s="21" t="s">
        <v>210</v>
      </c>
      <c r="F128" s="21"/>
      <c r="G128" s="21"/>
      <c r="H128" s="9">
        <f t="shared" si="5"/>
        <v>0.3</v>
      </c>
      <c r="I128" s="21">
        <v>0.3</v>
      </c>
      <c r="J128" s="38">
        <v>0</v>
      </c>
      <c r="K128" s="21"/>
      <c r="L128" s="21" t="s">
        <v>101</v>
      </c>
      <c r="M128" s="21"/>
      <c r="N128" s="21">
        <v>4</v>
      </c>
    </row>
    <row r="129" spans="1:14">
      <c r="A129" s="21"/>
      <c r="B129" s="21" t="s">
        <v>102</v>
      </c>
      <c r="C129" s="21" t="s">
        <v>103</v>
      </c>
      <c r="D129" s="21" t="s">
        <v>215</v>
      </c>
      <c r="E129" s="21" t="s">
        <v>128</v>
      </c>
      <c r="F129" s="21"/>
      <c r="G129" s="21"/>
      <c r="H129" s="9">
        <f t="shared" si="5"/>
        <v>1.8</v>
      </c>
      <c r="I129" s="21">
        <v>1.8</v>
      </c>
      <c r="J129" s="38">
        <v>0</v>
      </c>
      <c r="K129" s="21"/>
      <c r="L129" s="21" t="s">
        <v>101</v>
      </c>
      <c r="M129" s="21"/>
      <c r="N129" s="21">
        <v>11</v>
      </c>
    </row>
    <row r="130" spans="1:14">
      <c r="A130" s="21"/>
      <c r="B130" s="21" t="s">
        <v>102</v>
      </c>
      <c r="C130" s="21" t="s">
        <v>103</v>
      </c>
      <c r="D130" s="21" t="s">
        <v>44</v>
      </c>
      <c r="E130" s="21" t="s">
        <v>132</v>
      </c>
      <c r="F130" s="21"/>
      <c r="G130" s="21"/>
      <c r="H130" s="9">
        <f t="shared" si="5"/>
        <v>1.2</v>
      </c>
      <c r="I130" s="21">
        <v>1.2</v>
      </c>
      <c r="J130" s="38">
        <v>0</v>
      </c>
      <c r="K130" s="21"/>
      <c r="L130" s="21" t="s">
        <v>101</v>
      </c>
      <c r="M130" s="21"/>
      <c r="N130" s="21">
        <v>9</v>
      </c>
    </row>
    <row r="131" spans="1:14">
      <c r="A131" s="21"/>
      <c r="B131" s="21" t="s">
        <v>102</v>
      </c>
      <c r="C131" s="21" t="s">
        <v>103</v>
      </c>
      <c r="D131" s="21" t="s">
        <v>216</v>
      </c>
      <c r="E131" s="21" t="s">
        <v>217</v>
      </c>
      <c r="F131" s="21"/>
      <c r="G131" s="21"/>
      <c r="H131" s="9">
        <f t="shared" si="5"/>
        <v>1.92</v>
      </c>
      <c r="I131" s="21">
        <v>1.92</v>
      </c>
      <c r="J131" s="38">
        <v>0</v>
      </c>
      <c r="K131" s="21"/>
      <c r="L131" s="21" t="s">
        <v>101</v>
      </c>
      <c r="M131" s="21">
        <v>1</v>
      </c>
      <c r="N131" s="21">
        <v>57</v>
      </c>
    </row>
    <row r="132" spans="1:14">
      <c r="A132" s="21"/>
      <c r="B132" s="21" t="s">
        <v>102</v>
      </c>
      <c r="C132" s="21" t="s">
        <v>103</v>
      </c>
      <c r="D132" s="21" t="s">
        <v>74</v>
      </c>
      <c r="E132" s="21" t="s">
        <v>117</v>
      </c>
      <c r="F132" s="21"/>
      <c r="G132" s="21"/>
      <c r="H132" s="9">
        <f t="shared" si="5"/>
        <v>0.9</v>
      </c>
      <c r="I132" s="21">
        <v>0.9</v>
      </c>
      <c r="J132" s="38">
        <v>0</v>
      </c>
      <c r="K132" s="21"/>
      <c r="L132" s="21" t="s">
        <v>101</v>
      </c>
      <c r="M132" s="21"/>
      <c r="N132" s="21">
        <v>4</v>
      </c>
    </row>
    <row r="133" spans="1:14">
      <c r="A133" s="21"/>
      <c r="B133" s="21" t="s">
        <v>102</v>
      </c>
      <c r="C133" s="21" t="s">
        <v>103</v>
      </c>
      <c r="D133" s="21" t="s">
        <v>72</v>
      </c>
      <c r="E133" s="21" t="s">
        <v>108</v>
      </c>
      <c r="F133" s="21"/>
      <c r="G133" s="21"/>
      <c r="H133" s="9">
        <f t="shared" si="5"/>
        <v>1.5</v>
      </c>
      <c r="I133" s="21">
        <v>1.5</v>
      </c>
      <c r="J133" s="38">
        <v>0</v>
      </c>
      <c r="K133" s="21"/>
      <c r="L133" s="21" t="s">
        <v>101</v>
      </c>
      <c r="M133" s="21">
        <v>1</v>
      </c>
      <c r="N133" s="21">
        <v>54</v>
      </c>
    </row>
    <row r="134" spans="1:14">
      <c r="A134" s="21"/>
      <c r="B134" s="21" t="s">
        <v>102</v>
      </c>
      <c r="C134" s="21" t="s">
        <v>103</v>
      </c>
      <c r="D134" s="21" t="s">
        <v>218</v>
      </c>
      <c r="E134" s="21" t="s">
        <v>112</v>
      </c>
      <c r="F134" s="21"/>
      <c r="G134" s="21"/>
      <c r="H134" s="9">
        <f t="shared" si="5"/>
        <v>2.1</v>
      </c>
      <c r="I134" s="21">
        <v>2.1</v>
      </c>
      <c r="J134" s="38">
        <v>0</v>
      </c>
      <c r="K134" s="21"/>
      <c r="L134" s="21" t="s">
        <v>101</v>
      </c>
      <c r="M134" s="21">
        <v>1</v>
      </c>
      <c r="N134" s="21">
        <v>73</v>
      </c>
    </row>
    <row r="135" spans="1:14">
      <c r="A135" s="21" t="s">
        <v>219</v>
      </c>
      <c r="B135" s="21" t="s">
        <v>102</v>
      </c>
      <c r="C135" s="21" t="s">
        <v>103</v>
      </c>
      <c r="D135" s="21" t="s">
        <v>77</v>
      </c>
      <c r="E135" s="21" t="s">
        <v>220</v>
      </c>
      <c r="F135" s="21" t="s">
        <v>106</v>
      </c>
      <c r="G135" s="21">
        <v>2020.12</v>
      </c>
      <c r="H135" s="9">
        <f t="shared" si="5"/>
        <v>0.24</v>
      </c>
      <c r="I135" s="21">
        <v>0.24</v>
      </c>
      <c r="J135" s="38">
        <v>0</v>
      </c>
      <c r="K135" s="21"/>
      <c r="L135" s="21" t="s">
        <v>101</v>
      </c>
      <c r="M135" s="21"/>
      <c r="N135" s="21">
        <v>60</v>
      </c>
    </row>
    <row r="136" spans="1:14">
      <c r="A136" s="21"/>
      <c r="B136" s="21" t="s">
        <v>102</v>
      </c>
      <c r="C136" s="21" t="s">
        <v>103</v>
      </c>
      <c r="D136" s="21" t="s">
        <v>221</v>
      </c>
      <c r="E136" s="21" t="s">
        <v>146</v>
      </c>
      <c r="F136" s="21"/>
      <c r="G136" s="21"/>
      <c r="H136" s="9">
        <f t="shared" si="5"/>
        <v>2.4</v>
      </c>
      <c r="I136" s="21">
        <v>2.4</v>
      </c>
      <c r="J136" s="38">
        <v>0</v>
      </c>
      <c r="K136" s="21"/>
      <c r="L136" s="21" t="s">
        <v>101</v>
      </c>
      <c r="M136" s="21">
        <v>1</v>
      </c>
      <c r="N136" s="21">
        <v>47</v>
      </c>
    </row>
    <row r="137" ht="22.5" spans="1:14">
      <c r="A137" s="21" t="s">
        <v>222</v>
      </c>
      <c r="B137" s="21" t="s">
        <v>102</v>
      </c>
      <c r="C137" s="21" t="s">
        <v>103</v>
      </c>
      <c r="D137" s="21" t="s">
        <v>223</v>
      </c>
      <c r="E137" s="21" t="s">
        <v>117</v>
      </c>
      <c r="F137" s="21" t="s">
        <v>106</v>
      </c>
      <c r="G137" s="21">
        <v>2020.12</v>
      </c>
      <c r="H137" s="9">
        <f t="shared" si="5"/>
        <v>0.9</v>
      </c>
      <c r="I137" s="21">
        <v>0.9</v>
      </c>
      <c r="J137" s="38">
        <v>0</v>
      </c>
      <c r="K137" s="21"/>
      <c r="L137" s="21" t="s">
        <v>101</v>
      </c>
      <c r="M137" s="21"/>
      <c r="N137" s="21">
        <v>2</v>
      </c>
    </row>
    <row r="138" spans="1:14">
      <c r="A138" s="41" t="s">
        <v>224</v>
      </c>
      <c r="B138" s="21" t="s">
        <v>102</v>
      </c>
      <c r="C138" s="21" t="s">
        <v>103</v>
      </c>
      <c r="D138" s="21" t="s">
        <v>225</v>
      </c>
      <c r="E138" s="21" t="s">
        <v>226</v>
      </c>
      <c r="F138" s="41" t="s">
        <v>106</v>
      </c>
      <c r="G138" s="41">
        <v>2020.12</v>
      </c>
      <c r="H138" s="9">
        <f t="shared" si="5"/>
        <v>2.94</v>
      </c>
      <c r="I138" s="21">
        <v>2.94</v>
      </c>
      <c r="J138" s="38">
        <v>0</v>
      </c>
      <c r="K138" s="21"/>
      <c r="L138" s="21" t="s">
        <v>101</v>
      </c>
      <c r="M138" s="21"/>
      <c r="N138" s="21">
        <v>17</v>
      </c>
    </row>
    <row r="139" s="5" customFormat="true" spans="1:14">
      <c r="A139" s="42"/>
      <c r="B139" s="21" t="s">
        <v>102</v>
      </c>
      <c r="C139" s="21" t="s">
        <v>103</v>
      </c>
      <c r="D139" s="21" t="s">
        <v>227</v>
      </c>
      <c r="E139" s="21" t="s">
        <v>108</v>
      </c>
      <c r="F139" s="42"/>
      <c r="G139" s="42"/>
      <c r="H139" s="9">
        <f t="shared" si="5"/>
        <v>1.5</v>
      </c>
      <c r="I139" s="21">
        <v>1.5</v>
      </c>
      <c r="J139" s="38">
        <v>0</v>
      </c>
      <c r="K139" s="21"/>
      <c r="L139" s="21" t="s">
        <v>101</v>
      </c>
      <c r="M139" s="21"/>
      <c r="N139" s="21">
        <v>3</v>
      </c>
    </row>
    <row r="140" spans="1:14">
      <c r="A140" s="42"/>
      <c r="B140" s="21" t="s">
        <v>102</v>
      </c>
      <c r="C140" s="21" t="s">
        <v>103</v>
      </c>
      <c r="D140" s="21" t="s">
        <v>228</v>
      </c>
      <c r="E140" s="21" t="s">
        <v>142</v>
      </c>
      <c r="F140" s="42"/>
      <c r="G140" s="42"/>
      <c r="H140" s="9">
        <f t="shared" si="5"/>
        <v>1.74</v>
      </c>
      <c r="I140" s="21">
        <v>1.74</v>
      </c>
      <c r="J140" s="38">
        <v>0</v>
      </c>
      <c r="K140" s="21"/>
      <c r="L140" s="21" t="s">
        <v>101</v>
      </c>
      <c r="M140" s="21"/>
      <c r="N140" s="21">
        <v>10</v>
      </c>
    </row>
    <row r="141" s="5" customFormat="true" spans="1:14">
      <c r="A141" s="43"/>
      <c r="B141" s="21" t="s">
        <v>102</v>
      </c>
      <c r="C141" s="21" t="s">
        <v>103</v>
      </c>
      <c r="D141" s="21" t="s">
        <v>229</v>
      </c>
      <c r="E141" s="21" t="s">
        <v>230</v>
      </c>
      <c r="F141" s="43"/>
      <c r="G141" s="43"/>
      <c r="H141" s="9">
        <f t="shared" si="5"/>
        <v>0.45</v>
      </c>
      <c r="I141" s="21">
        <v>0.45</v>
      </c>
      <c r="J141" s="38">
        <v>0</v>
      </c>
      <c r="K141" s="21"/>
      <c r="L141" s="21" t="s">
        <v>101</v>
      </c>
      <c r="M141" s="21"/>
      <c r="N141" s="21">
        <v>17</v>
      </c>
    </row>
    <row r="142" spans="1:14">
      <c r="A142" s="41" t="s">
        <v>23</v>
      </c>
      <c r="B142" s="21" t="s">
        <v>102</v>
      </c>
      <c r="C142" s="21" t="s">
        <v>103</v>
      </c>
      <c r="D142" s="21" t="s">
        <v>30</v>
      </c>
      <c r="E142" s="21" t="s">
        <v>105</v>
      </c>
      <c r="F142" s="41" t="s">
        <v>106</v>
      </c>
      <c r="G142" s="41">
        <v>202012</v>
      </c>
      <c r="H142" s="9">
        <f t="shared" si="5"/>
        <v>1.05</v>
      </c>
      <c r="I142" s="21">
        <v>1.05</v>
      </c>
      <c r="J142" s="38">
        <v>0</v>
      </c>
      <c r="K142" s="21"/>
      <c r="L142" s="21" t="s">
        <v>101</v>
      </c>
      <c r="M142" s="21"/>
      <c r="N142" s="21">
        <v>7</v>
      </c>
    </row>
    <row r="143" spans="1:14">
      <c r="A143" s="42"/>
      <c r="B143" s="21" t="s">
        <v>102</v>
      </c>
      <c r="C143" s="21" t="s">
        <v>103</v>
      </c>
      <c r="D143" s="21" t="s">
        <v>26</v>
      </c>
      <c r="E143" s="21" t="s">
        <v>231</v>
      </c>
      <c r="F143" s="42"/>
      <c r="G143" s="42"/>
      <c r="H143" s="9">
        <f t="shared" si="5"/>
        <v>0.48</v>
      </c>
      <c r="I143" s="21">
        <v>0.48</v>
      </c>
      <c r="J143" s="38">
        <v>0</v>
      </c>
      <c r="K143" s="21"/>
      <c r="L143" s="21" t="s">
        <v>101</v>
      </c>
      <c r="M143" s="21"/>
      <c r="N143" s="21">
        <v>16</v>
      </c>
    </row>
    <row r="144" spans="1:14">
      <c r="A144" s="43"/>
      <c r="B144" s="21" t="s">
        <v>102</v>
      </c>
      <c r="C144" s="21" t="s">
        <v>103</v>
      </c>
      <c r="D144" s="21" t="s">
        <v>232</v>
      </c>
      <c r="E144" s="21" t="s">
        <v>117</v>
      </c>
      <c r="F144" s="43"/>
      <c r="G144" s="43"/>
      <c r="H144" s="9">
        <f t="shared" ref="H144:H180" si="6">I144+J144+K144</f>
        <v>0.9</v>
      </c>
      <c r="I144" s="21">
        <v>0.9</v>
      </c>
      <c r="J144" s="38">
        <v>0</v>
      </c>
      <c r="K144" s="21"/>
      <c r="L144" s="21" t="s">
        <v>101</v>
      </c>
      <c r="M144" s="21"/>
      <c r="N144" s="21">
        <v>5</v>
      </c>
    </row>
    <row r="145" spans="1:14">
      <c r="A145" s="21" t="s">
        <v>40</v>
      </c>
      <c r="B145" s="21" t="s">
        <v>102</v>
      </c>
      <c r="C145" s="21" t="s">
        <v>103</v>
      </c>
      <c r="D145" s="21" t="s">
        <v>91</v>
      </c>
      <c r="E145" s="21" t="s">
        <v>233</v>
      </c>
      <c r="F145" s="21" t="s">
        <v>106</v>
      </c>
      <c r="G145" s="21">
        <v>2020.12</v>
      </c>
      <c r="H145" s="9">
        <f t="shared" si="6"/>
        <v>2.7</v>
      </c>
      <c r="I145" s="21">
        <v>2.7</v>
      </c>
      <c r="J145" s="38">
        <v>0</v>
      </c>
      <c r="K145" s="21"/>
      <c r="L145" s="21" t="s">
        <v>101</v>
      </c>
      <c r="M145" s="21">
        <v>1</v>
      </c>
      <c r="N145" s="21">
        <v>27</v>
      </c>
    </row>
    <row r="146" spans="1:14">
      <c r="A146" s="21"/>
      <c r="B146" s="21" t="s">
        <v>102</v>
      </c>
      <c r="C146" s="21" t="s">
        <v>103</v>
      </c>
      <c r="D146" s="21" t="s">
        <v>234</v>
      </c>
      <c r="E146" s="21" t="s">
        <v>157</v>
      </c>
      <c r="F146" s="21"/>
      <c r="G146" s="21"/>
      <c r="H146" s="9">
        <f t="shared" si="6"/>
        <v>0.6</v>
      </c>
      <c r="I146" s="21">
        <v>0.6</v>
      </c>
      <c r="J146" s="38">
        <v>0</v>
      </c>
      <c r="K146" s="21"/>
      <c r="L146" s="21" t="s">
        <v>101</v>
      </c>
      <c r="M146" s="21">
        <v>1</v>
      </c>
      <c r="N146" s="21">
        <v>32</v>
      </c>
    </row>
    <row r="147" spans="1:14">
      <c r="A147" s="21"/>
      <c r="B147" s="21" t="s">
        <v>102</v>
      </c>
      <c r="C147" s="21" t="s">
        <v>103</v>
      </c>
      <c r="D147" s="21" t="s">
        <v>235</v>
      </c>
      <c r="E147" s="21" t="s">
        <v>117</v>
      </c>
      <c r="F147" s="21"/>
      <c r="G147" s="21"/>
      <c r="H147" s="9">
        <f t="shared" si="6"/>
        <v>0.9</v>
      </c>
      <c r="I147" s="21">
        <v>0.9</v>
      </c>
      <c r="J147" s="38">
        <v>0</v>
      </c>
      <c r="K147" s="21"/>
      <c r="L147" s="21" t="s">
        <v>101</v>
      </c>
      <c r="M147" s="21"/>
      <c r="N147" s="21">
        <v>37</v>
      </c>
    </row>
    <row r="148" spans="1:14">
      <c r="A148" s="21"/>
      <c r="B148" s="21" t="s">
        <v>102</v>
      </c>
      <c r="C148" s="21" t="s">
        <v>103</v>
      </c>
      <c r="D148" s="21" t="s">
        <v>81</v>
      </c>
      <c r="E148" s="21" t="s">
        <v>132</v>
      </c>
      <c r="F148" s="21"/>
      <c r="G148" s="21"/>
      <c r="H148" s="9">
        <f t="shared" si="6"/>
        <v>1.2</v>
      </c>
      <c r="I148" s="21">
        <v>1.2</v>
      </c>
      <c r="J148" s="38">
        <v>0</v>
      </c>
      <c r="K148" s="21"/>
      <c r="L148" s="21" t="s">
        <v>101</v>
      </c>
      <c r="M148" s="21"/>
      <c r="N148" s="21">
        <v>22</v>
      </c>
    </row>
    <row r="149" spans="1:14">
      <c r="A149" s="21"/>
      <c r="B149" s="21" t="s">
        <v>102</v>
      </c>
      <c r="C149" s="21" t="s">
        <v>103</v>
      </c>
      <c r="D149" s="21" t="s">
        <v>83</v>
      </c>
      <c r="E149" s="21" t="s">
        <v>128</v>
      </c>
      <c r="F149" s="21"/>
      <c r="G149" s="21"/>
      <c r="H149" s="9">
        <f t="shared" si="6"/>
        <v>1.8</v>
      </c>
      <c r="I149" s="21">
        <v>1.8</v>
      </c>
      <c r="J149" s="38">
        <v>0</v>
      </c>
      <c r="K149" s="21"/>
      <c r="L149" s="21" t="s">
        <v>101</v>
      </c>
      <c r="M149" s="21">
        <v>1</v>
      </c>
      <c r="N149" s="21">
        <v>41</v>
      </c>
    </row>
    <row r="150" spans="1:14">
      <c r="A150" s="21"/>
      <c r="B150" s="21" t="s">
        <v>102</v>
      </c>
      <c r="C150" s="21" t="s">
        <v>103</v>
      </c>
      <c r="D150" s="21" t="s">
        <v>34</v>
      </c>
      <c r="E150" s="21" t="s">
        <v>132</v>
      </c>
      <c r="F150" s="21"/>
      <c r="G150" s="21"/>
      <c r="H150" s="9">
        <f t="shared" si="6"/>
        <v>1.2</v>
      </c>
      <c r="I150" s="21">
        <v>1.2</v>
      </c>
      <c r="J150" s="38">
        <v>0</v>
      </c>
      <c r="K150" s="21"/>
      <c r="L150" s="21" t="s">
        <v>101</v>
      </c>
      <c r="M150" s="21">
        <v>1</v>
      </c>
      <c r="N150" s="21">
        <v>34</v>
      </c>
    </row>
    <row r="151" spans="1:14">
      <c r="A151" s="21"/>
      <c r="B151" s="21" t="s">
        <v>102</v>
      </c>
      <c r="C151" s="21" t="s">
        <v>103</v>
      </c>
      <c r="D151" s="21" t="s">
        <v>236</v>
      </c>
      <c r="E151" s="21" t="s">
        <v>210</v>
      </c>
      <c r="F151" s="21"/>
      <c r="G151" s="21"/>
      <c r="H151" s="9">
        <f t="shared" si="6"/>
        <v>0.3</v>
      </c>
      <c r="I151" s="21">
        <v>0.3</v>
      </c>
      <c r="J151" s="38">
        <v>0</v>
      </c>
      <c r="K151" s="21"/>
      <c r="L151" s="21" t="s">
        <v>101</v>
      </c>
      <c r="M151" s="21">
        <v>1</v>
      </c>
      <c r="N151" s="21">
        <v>47</v>
      </c>
    </row>
    <row r="152" spans="1:14">
      <c r="A152" s="21"/>
      <c r="B152" s="21" t="s">
        <v>102</v>
      </c>
      <c r="C152" s="21" t="s">
        <v>103</v>
      </c>
      <c r="D152" s="21" t="s">
        <v>237</v>
      </c>
      <c r="E152" s="21" t="s">
        <v>157</v>
      </c>
      <c r="F152" s="21"/>
      <c r="G152" s="21"/>
      <c r="H152" s="9">
        <f t="shared" si="6"/>
        <v>0.6</v>
      </c>
      <c r="I152" s="21">
        <v>0.6</v>
      </c>
      <c r="J152" s="38">
        <v>0</v>
      </c>
      <c r="K152" s="21"/>
      <c r="L152" s="21" t="s">
        <v>101</v>
      </c>
      <c r="M152" s="21"/>
      <c r="N152" s="21">
        <v>16</v>
      </c>
    </row>
    <row r="153" spans="1:14">
      <c r="A153" s="21"/>
      <c r="B153" s="21" t="s">
        <v>102</v>
      </c>
      <c r="C153" s="21" t="s">
        <v>103</v>
      </c>
      <c r="D153" s="21" t="s">
        <v>238</v>
      </c>
      <c r="E153" s="21" t="s">
        <v>108</v>
      </c>
      <c r="F153" s="21"/>
      <c r="G153" s="21"/>
      <c r="H153" s="9">
        <f t="shared" si="6"/>
        <v>1.5</v>
      </c>
      <c r="I153" s="21">
        <v>1.5</v>
      </c>
      <c r="J153" s="38">
        <v>0</v>
      </c>
      <c r="K153" s="21"/>
      <c r="L153" s="21" t="s">
        <v>101</v>
      </c>
      <c r="M153" s="21"/>
      <c r="N153" s="21">
        <v>32</v>
      </c>
    </row>
    <row r="154" spans="1:14">
      <c r="A154" s="21"/>
      <c r="B154" s="21" t="s">
        <v>102</v>
      </c>
      <c r="C154" s="21" t="s">
        <v>103</v>
      </c>
      <c r="D154" s="21" t="s">
        <v>239</v>
      </c>
      <c r="E154" s="21" t="s">
        <v>105</v>
      </c>
      <c r="F154" s="21"/>
      <c r="G154" s="21"/>
      <c r="H154" s="9">
        <f t="shared" si="6"/>
        <v>1.05</v>
      </c>
      <c r="I154" s="21">
        <v>1.05</v>
      </c>
      <c r="J154" s="38">
        <v>0</v>
      </c>
      <c r="K154" s="21"/>
      <c r="L154" s="21" t="s">
        <v>101</v>
      </c>
      <c r="M154" s="21"/>
      <c r="N154" s="21">
        <v>46</v>
      </c>
    </row>
    <row r="155" spans="1:14">
      <c r="A155" s="21"/>
      <c r="B155" s="21" t="s">
        <v>102</v>
      </c>
      <c r="C155" s="21" t="s">
        <v>103</v>
      </c>
      <c r="D155" s="21" t="s">
        <v>240</v>
      </c>
      <c r="E155" s="21" t="s">
        <v>153</v>
      </c>
      <c r="F155" s="21"/>
      <c r="G155" s="21"/>
      <c r="H155" s="9">
        <f t="shared" si="6"/>
        <v>0.75</v>
      </c>
      <c r="I155" s="21">
        <v>0.75</v>
      </c>
      <c r="J155" s="38">
        <v>0</v>
      </c>
      <c r="K155" s="21"/>
      <c r="L155" s="21" t="s">
        <v>101</v>
      </c>
      <c r="M155" s="21"/>
      <c r="N155" s="21">
        <v>55</v>
      </c>
    </row>
    <row r="156" spans="1:14">
      <c r="A156" s="21"/>
      <c r="B156" s="21" t="s">
        <v>102</v>
      </c>
      <c r="C156" s="21" t="s">
        <v>103</v>
      </c>
      <c r="D156" s="21" t="s">
        <v>241</v>
      </c>
      <c r="E156" s="21" t="s">
        <v>230</v>
      </c>
      <c r="F156" s="21"/>
      <c r="G156" s="21"/>
      <c r="H156" s="9">
        <f t="shared" si="6"/>
        <v>0.45</v>
      </c>
      <c r="I156" s="21">
        <v>0.45</v>
      </c>
      <c r="J156" s="38">
        <v>0</v>
      </c>
      <c r="K156" s="21"/>
      <c r="L156" s="21" t="s">
        <v>101</v>
      </c>
      <c r="M156" s="21"/>
      <c r="N156" s="21">
        <v>4</v>
      </c>
    </row>
    <row r="157" spans="1:14">
      <c r="A157" s="21"/>
      <c r="B157" s="21" t="s">
        <v>102</v>
      </c>
      <c r="C157" s="21" t="s">
        <v>103</v>
      </c>
      <c r="D157" s="21" t="s">
        <v>242</v>
      </c>
      <c r="E157" s="21" t="s">
        <v>157</v>
      </c>
      <c r="F157" s="21"/>
      <c r="G157" s="21"/>
      <c r="H157" s="9">
        <f t="shared" si="6"/>
        <v>0.6</v>
      </c>
      <c r="I157" s="21">
        <v>0.6</v>
      </c>
      <c r="J157" s="38">
        <v>0</v>
      </c>
      <c r="K157" s="21"/>
      <c r="L157" s="21" t="s">
        <v>101</v>
      </c>
      <c r="M157" s="21"/>
      <c r="N157" s="21">
        <v>21</v>
      </c>
    </row>
    <row r="158" spans="1:14">
      <c r="A158" s="21"/>
      <c r="B158" s="21" t="s">
        <v>102</v>
      </c>
      <c r="C158" s="21" t="s">
        <v>103</v>
      </c>
      <c r="D158" s="21" t="s">
        <v>87</v>
      </c>
      <c r="E158" s="21" t="s">
        <v>157</v>
      </c>
      <c r="F158" s="21"/>
      <c r="G158" s="21"/>
      <c r="H158" s="9">
        <f t="shared" si="6"/>
        <v>0.6</v>
      </c>
      <c r="I158" s="21">
        <v>0.6</v>
      </c>
      <c r="J158" s="38">
        <v>0</v>
      </c>
      <c r="K158" s="21"/>
      <c r="L158" s="21" t="s">
        <v>101</v>
      </c>
      <c r="M158" s="21"/>
      <c r="N158" s="21">
        <v>27</v>
      </c>
    </row>
    <row r="159" spans="1:14">
      <c r="A159" s="21"/>
      <c r="B159" s="21" t="s">
        <v>102</v>
      </c>
      <c r="C159" s="21" t="s">
        <v>103</v>
      </c>
      <c r="D159" s="21" t="s">
        <v>243</v>
      </c>
      <c r="E159" s="21" t="s">
        <v>108</v>
      </c>
      <c r="F159" s="21"/>
      <c r="G159" s="21"/>
      <c r="H159" s="9">
        <f t="shared" si="6"/>
        <v>1.5</v>
      </c>
      <c r="I159" s="21">
        <v>1.5</v>
      </c>
      <c r="J159" s="38">
        <v>0</v>
      </c>
      <c r="K159" s="21"/>
      <c r="L159" s="21" t="s">
        <v>101</v>
      </c>
      <c r="M159" s="21">
        <v>1</v>
      </c>
      <c r="N159" s="21">
        <v>30</v>
      </c>
    </row>
    <row r="160" spans="1:14">
      <c r="A160" s="21"/>
      <c r="B160" s="21" t="s">
        <v>102</v>
      </c>
      <c r="C160" s="21" t="s">
        <v>103</v>
      </c>
      <c r="D160" s="21" t="s">
        <v>41</v>
      </c>
      <c r="E160" s="21" t="s">
        <v>108</v>
      </c>
      <c r="F160" s="21"/>
      <c r="G160" s="21"/>
      <c r="H160" s="9">
        <f t="shared" si="6"/>
        <v>1.5</v>
      </c>
      <c r="I160" s="21">
        <v>1.5</v>
      </c>
      <c r="J160" s="38">
        <v>0</v>
      </c>
      <c r="K160" s="21"/>
      <c r="L160" s="21" t="s">
        <v>101</v>
      </c>
      <c r="M160" s="21">
        <v>1</v>
      </c>
      <c r="N160" s="21">
        <v>46</v>
      </c>
    </row>
    <row r="161" spans="1:14">
      <c r="A161" s="21"/>
      <c r="B161" s="21" t="s">
        <v>102</v>
      </c>
      <c r="C161" s="21" t="s">
        <v>103</v>
      </c>
      <c r="D161" s="21" t="s">
        <v>85</v>
      </c>
      <c r="E161" s="21" t="s">
        <v>138</v>
      </c>
      <c r="F161" s="21"/>
      <c r="G161" s="21"/>
      <c r="H161" s="9">
        <f t="shared" si="6"/>
        <v>1.38</v>
      </c>
      <c r="I161" s="21">
        <v>1.38</v>
      </c>
      <c r="J161" s="38">
        <v>0</v>
      </c>
      <c r="K161" s="21"/>
      <c r="L161" s="21" t="s">
        <v>101</v>
      </c>
      <c r="M161" s="21"/>
      <c r="N161" s="21">
        <v>40</v>
      </c>
    </row>
    <row r="162" spans="1:14">
      <c r="A162" s="21"/>
      <c r="B162" s="21" t="s">
        <v>102</v>
      </c>
      <c r="C162" s="21" t="s">
        <v>103</v>
      </c>
      <c r="D162" s="21" t="s">
        <v>244</v>
      </c>
      <c r="E162" s="21" t="s">
        <v>117</v>
      </c>
      <c r="F162" s="21"/>
      <c r="G162" s="21"/>
      <c r="H162" s="9">
        <f t="shared" si="6"/>
        <v>0.9</v>
      </c>
      <c r="I162" s="21">
        <v>0.9</v>
      </c>
      <c r="J162" s="38">
        <v>0</v>
      </c>
      <c r="K162" s="21"/>
      <c r="L162" s="21" t="s">
        <v>101</v>
      </c>
      <c r="M162" s="21">
        <v>1</v>
      </c>
      <c r="N162" s="21">
        <v>57</v>
      </c>
    </row>
    <row r="163" spans="1:14">
      <c r="A163" s="21"/>
      <c r="B163" s="21" t="s">
        <v>102</v>
      </c>
      <c r="C163" s="21" t="s">
        <v>103</v>
      </c>
      <c r="D163" s="21" t="s">
        <v>89</v>
      </c>
      <c r="E163" s="21" t="s">
        <v>245</v>
      </c>
      <c r="F163" s="21"/>
      <c r="G163" s="21"/>
      <c r="H163" s="9">
        <f t="shared" si="6"/>
        <v>1.98</v>
      </c>
      <c r="I163" s="21">
        <v>1.98</v>
      </c>
      <c r="J163" s="38">
        <v>0</v>
      </c>
      <c r="K163" s="21"/>
      <c r="L163" s="21" t="s">
        <v>101</v>
      </c>
      <c r="M163" s="21">
        <v>1</v>
      </c>
      <c r="N163" s="21">
        <v>86</v>
      </c>
    </row>
    <row r="164" spans="1:14">
      <c r="A164" s="21"/>
      <c r="B164" s="21" t="s">
        <v>102</v>
      </c>
      <c r="C164" s="21" t="s">
        <v>103</v>
      </c>
      <c r="D164" s="21" t="s">
        <v>246</v>
      </c>
      <c r="E164" s="21" t="s">
        <v>157</v>
      </c>
      <c r="F164" s="21"/>
      <c r="G164" s="21"/>
      <c r="H164" s="9">
        <f t="shared" si="6"/>
        <v>0.6</v>
      </c>
      <c r="I164" s="21">
        <v>0.6</v>
      </c>
      <c r="J164" s="38">
        <v>0</v>
      </c>
      <c r="K164" s="21"/>
      <c r="L164" s="21" t="s">
        <v>101</v>
      </c>
      <c r="M164" s="21">
        <v>1</v>
      </c>
      <c r="N164" s="21">
        <v>82</v>
      </c>
    </row>
    <row r="165" spans="1:14">
      <c r="A165" s="21"/>
      <c r="B165" s="21" t="s">
        <v>102</v>
      </c>
      <c r="C165" s="21" t="s">
        <v>103</v>
      </c>
      <c r="D165" s="21" t="s">
        <v>247</v>
      </c>
      <c r="E165" s="21" t="s">
        <v>132</v>
      </c>
      <c r="F165" s="21"/>
      <c r="G165" s="21"/>
      <c r="H165" s="9">
        <f t="shared" si="6"/>
        <v>1.2</v>
      </c>
      <c r="I165" s="21">
        <v>1.2</v>
      </c>
      <c r="J165" s="38">
        <v>0</v>
      </c>
      <c r="K165" s="21"/>
      <c r="L165" s="21" t="s">
        <v>101</v>
      </c>
      <c r="M165" s="21"/>
      <c r="N165" s="21">
        <v>30</v>
      </c>
    </row>
    <row r="166" spans="1:14">
      <c r="A166" s="21"/>
      <c r="B166" s="21" t="s">
        <v>102</v>
      </c>
      <c r="C166" s="21" t="s">
        <v>103</v>
      </c>
      <c r="D166" s="21" t="s">
        <v>248</v>
      </c>
      <c r="E166" s="21" t="s">
        <v>132</v>
      </c>
      <c r="F166" s="21"/>
      <c r="G166" s="21"/>
      <c r="H166" s="9">
        <f t="shared" si="6"/>
        <v>1.2</v>
      </c>
      <c r="I166" s="21">
        <v>1.2</v>
      </c>
      <c r="J166" s="38">
        <v>0</v>
      </c>
      <c r="K166" s="21"/>
      <c r="L166" s="21" t="s">
        <v>101</v>
      </c>
      <c r="M166" s="21">
        <v>1</v>
      </c>
      <c r="N166" s="21">
        <v>82</v>
      </c>
    </row>
    <row r="167" spans="1:14">
      <c r="A167" s="21"/>
      <c r="B167" s="21" t="s">
        <v>102</v>
      </c>
      <c r="C167" s="21" t="s">
        <v>103</v>
      </c>
      <c r="D167" s="21" t="s">
        <v>249</v>
      </c>
      <c r="E167" s="21" t="s">
        <v>146</v>
      </c>
      <c r="F167" s="21"/>
      <c r="G167" s="21"/>
      <c r="H167" s="9">
        <f t="shared" si="6"/>
        <v>2.4</v>
      </c>
      <c r="I167" s="21">
        <v>2.4</v>
      </c>
      <c r="J167" s="38">
        <v>0</v>
      </c>
      <c r="K167" s="21"/>
      <c r="L167" s="21" t="s">
        <v>101</v>
      </c>
      <c r="M167" s="21">
        <v>1</v>
      </c>
      <c r="N167" s="21">
        <v>55</v>
      </c>
    </row>
    <row r="168" spans="1:14">
      <c r="A168" s="21" t="s">
        <v>76</v>
      </c>
      <c r="B168" s="21" t="s">
        <v>102</v>
      </c>
      <c r="C168" s="21" t="s">
        <v>103</v>
      </c>
      <c r="D168" s="21" t="s">
        <v>250</v>
      </c>
      <c r="E168" s="21" t="s">
        <v>251</v>
      </c>
      <c r="F168" s="21" t="s">
        <v>106</v>
      </c>
      <c r="G168" s="21">
        <v>2020.12</v>
      </c>
      <c r="H168" s="9">
        <f t="shared" si="6"/>
        <v>1.65</v>
      </c>
      <c r="I168" s="21">
        <v>1.65</v>
      </c>
      <c r="J168" s="38">
        <v>0</v>
      </c>
      <c r="K168" s="21"/>
      <c r="L168" s="21" t="s">
        <v>101</v>
      </c>
      <c r="M168" s="21">
        <v>1</v>
      </c>
      <c r="N168" s="21">
        <v>30</v>
      </c>
    </row>
    <row r="169" spans="1:14">
      <c r="A169" s="21"/>
      <c r="B169" s="21" t="s">
        <v>102</v>
      </c>
      <c r="C169" s="21" t="s">
        <v>103</v>
      </c>
      <c r="D169" s="21" t="s">
        <v>252</v>
      </c>
      <c r="E169" s="21" t="s">
        <v>153</v>
      </c>
      <c r="F169" s="21"/>
      <c r="G169" s="21"/>
      <c r="H169" s="9">
        <f t="shared" si="6"/>
        <v>0.75</v>
      </c>
      <c r="I169" s="21">
        <v>0.75</v>
      </c>
      <c r="J169" s="38">
        <v>0</v>
      </c>
      <c r="K169" s="21"/>
      <c r="L169" s="21" t="s">
        <v>101</v>
      </c>
      <c r="M169" s="21"/>
      <c r="N169" s="21">
        <v>11</v>
      </c>
    </row>
    <row r="170" spans="1:14">
      <c r="A170" s="21"/>
      <c r="B170" s="21" t="s">
        <v>102</v>
      </c>
      <c r="C170" s="21" t="s">
        <v>103</v>
      </c>
      <c r="D170" s="21" t="s">
        <v>253</v>
      </c>
      <c r="E170" s="21" t="s">
        <v>112</v>
      </c>
      <c r="F170" s="21"/>
      <c r="G170" s="21"/>
      <c r="H170" s="9">
        <f t="shared" si="6"/>
        <v>2.1</v>
      </c>
      <c r="I170" s="21">
        <v>2.1</v>
      </c>
      <c r="J170" s="38">
        <v>0</v>
      </c>
      <c r="K170" s="21"/>
      <c r="L170" s="21" t="s">
        <v>101</v>
      </c>
      <c r="M170" s="21"/>
      <c r="N170" s="21">
        <v>26</v>
      </c>
    </row>
    <row r="171" spans="1:14">
      <c r="A171" s="21"/>
      <c r="B171" s="21" t="s">
        <v>102</v>
      </c>
      <c r="C171" s="21" t="s">
        <v>103</v>
      </c>
      <c r="D171" s="21" t="s">
        <v>254</v>
      </c>
      <c r="E171" s="21" t="s">
        <v>153</v>
      </c>
      <c r="F171" s="21"/>
      <c r="G171" s="21"/>
      <c r="H171" s="9">
        <f t="shared" si="6"/>
        <v>0.75</v>
      </c>
      <c r="I171" s="21">
        <v>0.75</v>
      </c>
      <c r="J171" s="38">
        <v>0</v>
      </c>
      <c r="K171" s="21"/>
      <c r="L171" s="21" t="s">
        <v>101</v>
      </c>
      <c r="M171" s="21"/>
      <c r="N171" s="21">
        <v>14</v>
      </c>
    </row>
    <row r="172" spans="1:14">
      <c r="A172" s="21"/>
      <c r="B172" s="21" t="s">
        <v>102</v>
      </c>
      <c r="C172" s="21" t="s">
        <v>103</v>
      </c>
      <c r="D172" s="21" t="s">
        <v>79</v>
      </c>
      <c r="E172" s="21" t="s">
        <v>117</v>
      </c>
      <c r="F172" s="21"/>
      <c r="G172" s="21"/>
      <c r="H172" s="9">
        <f t="shared" si="6"/>
        <v>0.9</v>
      </c>
      <c r="I172" s="21">
        <v>0.9</v>
      </c>
      <c r="J172" s="38">
        <v>0</v>
      </c>
      <c r="K172" s="21"/>
      <c r="L172" s="21" t="s">
        <v>101</v>
      </c>
      <c r="M172" s="21"/>
      <c r="N172" s="21">
        <v>12</v>
      </c>
    </row>
    <row r="173" spans="1:14">
      <c r="A173" s="21"/>
      <c r="B173" s="21" t="s">
        <v>102</v>
      </c>
      <c r="C173" s="21" t="s">
        <v>103</v>
      </c>
      <c r="D173" s="21" t="s">
        <v>255</v>
      </c>
      <c r="E173" s="21" t="s">
        <v>108</v>
      </c>
      <c r="F173" s="21"/>
      <c r="G173" s="21"/>
      <c r="H173" s="9">
        <f t="shared" si="6"/>
        <v>1.5</v>
      </c>
      <c r="I173" s="21">
        <v>1.5</v>
      </c>
      <c r="J173" s="38">
        <v>0</v>
      </c>
      <c r="K173" s="21"/>
      <c r="L173" s="21" t="s">
        <v>101</v>
      </c>
      <c r="M173" s="21"/>
      <c r="N173" s="21">
        <v>23</v>
      </c>
    </row>
    <row r="174" spans="1:14">
      <c r="A174" s="21"/>
      <c r="B174" s="21" t="s">
        <v>102</v>
      </c>
      <c r="C174" s="21" t="s">
        <v>103</v>
      </c>
      <c r="D174" s="21" t="s">
        <v>256</v>
      </c>
      <c r="E174" s="21" t="s">
        <v>117</v>
      </c>
      <c r="F174" s="21"/>
      <c r="G174" s="21"/>
      <c r="H174" s="9">
        <f t="shared" si="6"/>
        <v>0.9</v>
      </c>
      <c r="I174" s="21">
        <v>0.9</v>
      </c>
      <c r="J174" s="38">
        <v>0</v>
      </c>
      <c r="K174" s="21"/>
      <c r="L174" s="21" t="s">
        <v>101</v>
      </c>
      <c r="M174" s="21"/>
      <c r="N174" s="21">
        <v>15</v>
      </c>
    </row>
    <row r="175" spans="1:14">
      <c r="A175" s="21"/>
      <c r="B175" s="21" t="s">
        <v>102</v>
      </c>
      <c r="C175" s="21" t="s">
        <v>103</v>
      </c>
      <c r="D175" s="21" t="s">
        <v>257</v>
      </c>
      <c r="E175" s="21" t="s">
        <v>258</v>
      </c>
      <c r="F175" s="21"/>
      <c r="G175" s="21"/>
      <c r="H175" s="9">
        <f t="shared" si="6"/>
        <v>2.55</v>
      </c>
      <c r="I175" s="21">
        <v>2.55</v>
      </c>
      <c r="J175" s="38">
        <v>0</v>
      </c>
      <c r="K175" s="21"/>
      <c r="L175" s="21" t="s">
        <v>101</v>
      </c>
      <c r="M175" s="21">
        <v>1</v>
      </c>
      <c r="N175" s="21">
        <v>47</v>
      </c>
    </row>
    <row r="176" spans="1:14">
      <c r="A176" s="21"/>
      <c r="B176" s="21" t="s">
        <v>102</v>
      </c>
      <c r="C176" s="21" t="s">
        <v>103</v>
      </c>
      <c r="D176" s="21" t="s">
        <v>259</v>
      </c>
      <c r="E176" s="21" t="s">
        <v>132</v>
      </c>
      <c r="F176" s="21"/>
      <c r="G176" s="21"/>
      <c r="H176" s="9">
        <f t="shared" si="6"/>
        <v>1.2</v>
      </c>
      <c r="I176" s="21">
        <v>1.2</v>
      </c>
      <c r="J176" s="38">
        <v>0</v>
      </c>
      <c r="K176" s="21"/>
      <c r="L176" s="21" t="s">
        <v>101</v>
      </c>
      <c r="M176" s="21">
        <v>1</v>
      </c>
      <c r="N176" s="21">
        <v>39</v>
      </c>
    </row>
    <row r="177" spans="1:14">
      <c r="A177" s="21"/>
      <c r="B177" s="21" t="s">
        <v>102</v>
      </c>
      <c r="C177" s="21" t="s">
        <v>103</v>
      </c>
      <c r="D177" s="21" t="s">
        <v>77</v>
      </c>
      <c r="E177" s="21" t="s">
        <v>126</v>
      </c>
      <c r="F177" s="21"/>
      <c r="G177" s="21"/>
      <c r="H177" s="9">
        <f t="shared" si="6"/>
        <v>1.35</v>
      </c>
      <c r="I177" s="21">
        <v>1.35</v>
      </c>
      <c r="J177" s="38">
        <v>0</v>
      </c>
      <c r="K177" s="21"/>
      <c r="L177" s="21" t="s">
        <v>101</v>
      </c>
      <c r="M177" s="21"/>
      <c r="N177" s="21">
        <v>32</v>
      </c>
    </row>
    <row r="178" spans="1:14">
      <c r="A178" s="21"/>
      <c r="B178" s="21" t="s">
        <v>102</v>
      </c>
      <c r="C178" s="21" t="s">
        <v>103</v>
      </c>
      <c r="D178" s="21" t="s">
        <v>35</v>
      </c>
      <c r="E178" s="21" t="s">
        <v>108</v>
      </c>
      <c r="F178" s="21"/>
      <c r="G178" s="21"/>
      <c r="H178" s="9">
        <f t="shared" si="6"/>
        <v>1.5</v>
      </c>
      <c r="I178" s="21">
        <v>1.5</v>
      </c>
      <c r="J178" s="38">
        <v>0</v>
      </c>
      <c r="K178" s="21"/>
      <c r="L178" s="21" t="s">
        <v>101</v>
      </c>
      <c r="M178" s="21"/>
      <c r="N178" s="21">
        <v>21</v>
      </c>
    </row>
    <row r="179" s="4" customFormat="true" spans="1:14">
      <c r="A179" s="23" t="s">
        <v>260</v>
      </c>
      <c r="B179" s="23"/>
      <c r="C179" s="23"/>
      <c r="D179" s="22"/>
      <c r="E179" s="22"/>
      <c r="F179" s="22"/>
      <c r="G179" s="22">
        <v>2020.06</v>
      </c>
      <c r="H179" s="53">
        <f t="shared" si="6"/>
        <v>32.9291</v>
      </c>
      <c r="I179" s="22">
        <v>31.97</v>
      </c>
      <c r="J179" s="56">
        <v>0</v>
      </c>
      <c r="K179" s="57">
        <f>I179*0.03</f>
        <v>0.9591</v>
      </c>
      <c r="L179" s="22" t="s">
        <v>22</v>
      </c>
      <c r="M179" s="22"/>
      <c r="N179" s="22">
        <v>10</v>
      </c>
    </row>
    <row r="180" ht="25.9" customHeight="true" spans="1:14">
      <c r="A180" s="21" t="s">
        <v>224</v>
      </c>
      <c r="B180" s="21"/>
      <c r="C180" s="41" t="s">
        <v>261</v>
      </c>
      <c r="D180" s="21" t="s">
        <v>262</v>
      </c>
      <c r="E180" s="21" t="s">
        <v>263</v>
      </c>
      <c r="F180" s="21"/>
      <c r="G180" s="21">
        <v>2020.06</v>
      </c>
      <c r="H180" s="53">
        <f t="shared" si="6"/>
        <v>32.9291</v>
      </c>
      <c r="I180" s="21">
        <v>31.97</v>
      </c>
      <c r="J180" s="38">
        <v>0</v>
      </c>
      <c r="K180" s="33">
        <f>I180*0.03</f>
        <v>0.9591</v>
      </c>
      <c r="L180" s="21" t="s">
        <v>22</v>
      </c>
      <c r="M180" s="21"/>
      <c r="N180" s="21">
        <v>10</v>
      </c>
    </row>
    <row r="181" spans="1:14">
      <c r="A181" s="23" t="s">
        <v>264</v>
      </c>
      <c r="B181" s="23"/>
      <c r="C181" s="23"/>
      <c r="D181" s="23"/>
      <c r="E181" s="54"/>
      <c r="F181" s="23"/>
      <c r="G181" s="35"/>
      <c r="H181" s="39">
        <f>H182</f>
        <v>299.12</v>
      </c>
      <c r="I181" s="39">
        <f>I182</f>
        <v>294.5</v>
      </c>
      <c r="J181" s="39">
        <f>J182</f>
        <v>0</v>
      </c>
      <c r="K181" s="39">
        <f>K182</f>
        <v>4.62</v>
      </c>
      <c r="L181" s="23" t="s">
        <v>265</v>
      </c>
      <c r="M181" s="23">
        <v>7</v>
      </c>
      <c r="N181" s="23">
        <v>641</v>
      </c>
    </row>
    <row r="182" ht="21" customHeight="true" spans="1:14">
      <c r="A182" s="44" t="s">
        <v>266</v>
      </c>
      <c r="B182" s="45"/>
      <c r="C182" s="46"/>
      <c r="D182" s="36" t="s">
        <v>64</v>
      </c>
      <c r="E182" s="55"/>
      <c r="F182" s="20"/>
      <c r="G182" s="30"/>
      <c r="H182" s="36">
        <f>I182+J182+K182</f>
        <v>299.12</v>
      </c>
      <c r="I182" s="36">
        <f>SUM(I183:I206)</f>
        <v>294.5</v>
      </c>
      <c r="J182" s="36">
        <f>SUM(J183:J200)</f>
        <v>0</v>
      </c>
      <c r="K182" s="36">
        <f>SUM(K183:K200)</f>
        <v>4.62</v>
      </c>
      <c r="L182" s="36" t="s">
        <v>48</v>
      </c>
      <c r="M182" s="36">
        <f>SUM(M183:M206)</f>
        <v>7</v>
      </c>
      <c r="N182" s="36">
        <f>SUM(N183:N206)</f>
        <v>641</v>
      </c>
    </row>
    <row r="183" ht="21" customHeight="true" spans="1:14">
      <c r="A183" s="47" t="s">
        <v>40</v>
      </c>
      <c r="B183" s="48"/>
      <c r="C183" s="21" t="s">
        <v>267</v>
      </c>
      <c r="D183" s="21" t="s">
        <v>268</v>
      </c>
      <c r="E183" s="21" t="s">
        <v>269</v>
      </c>
      <c r="F183" s="21"/>
      <c r="G183" s="21">
        <v>2020.06</v>
      </c>
      <c r="H183" s="21">
        <f>I183+J183+K183</f>
        <v>30.6</v>
      </c>
      <c r="I183" s="21">
        <v>30</v>
      </c>
      <c r="J183" s="21"/>
      <c r="K183" s="21">
        <f>I183*0.02</f>
        <v>0.6</v>
      </c>
      <c r="L183" s="21" t="s">
        <v>48</v>
      </c>
      <c r="M183" s="21">
        <v>1</v>
      </c>
      <c r="N183" s="21">
        <v>27</v>
      </c>
    </row>
    <row r="184" ht="36.95" customHeight="true" spans="1:14">
      <c r="A184" s="49"/>
      <c r="B184" s="50"/>
      <c r="C184" s="21" t="s">
        <v>270</v>
      </c>
      <c r="D184" s="21" t="s">
        <v>271</v>
      </c>
      <c r="E184" s="21" t="s">
        <v>272</v>
      </c>
      <c r="F184" s="21"/>
      <c r="G184" s="21">
        <v>2020.06</v>
      </c>
      <c r="H184" s="21">
        <f t="shared" ref="H184:H191" si="7">I184+J184+K184</f>
        <v>15.3</v>
      </c>
      <c r="I184" s="21">
        <v>15</v>
      </c>
      <c r="J184" s="21"/>
      <c r="K184" s="21">
        <f t="shared" ref="K184:K193" si="8">I184*0.02</f>
        <v>0.3</v>
      </c>
      <c r="L184" s="21" t="s">
        <v>48</v>
      </c>
      <c r="M184" s="21">
        <v>1</v>
      </c>
      <c r="N184" s="21">
        <v>34</v>
      </c>
    </row>
    <row r="185" ht="42.95" customHeight="true" spans="1:14">
      <c r="A185" s="47" t="s">
        <v>55</v>
      </c>
      <c r="B185" s="48"/>
      <c r="C185" s="21" t="s">
        <v>273</v>
      </c>
      <c r="D185" s="21" t="s">
        <v>122</v>
      </c>
      <c r="E185" s="21" t="s">
        <v>274</v>
      </c>
      <c r="F185" s="21"/>
      <c r="G185" s="21">
        <v>2020.06</v>
      </c>
      <c r="H185" s="21">
        <f t="shared" si="7"/>
        <v>5.1</v>
      </c>
      <c r="I185" s="21">
        <v>5</v>
      </c>
      <c r="J185" s="21"/>
      <c r="K185" s="21">
        <f t="shared" si="8"/>
        <v>0.1</v>
      </c>
      <c r="L185" s="21" t="s">
        <v>48</v>
      </c>
      <c r="M185" s="21">
        <v>1</v>
      </c>
      <c r="N185" s="21">
        <v>38</v>
      </c>
    </row>
    <row r="186" ht="21" customHeight="true" spans="1:14">
      <c r="A186" s="51"/>
      <c r="B186" s="52"/>
      <c r="C186" s="21" t="s">
        <v>275</v>
      </c>
      <c r="D186" s="21" t="s">
        <v>276</v>
      </c>
      <c r="E186" s="21" t="s">
        <v>277</v>
      </c>
      <c r="F186" s="21"/>
      <c r="G186" s="21">
        <v>2020.06</v>
      </c>
      <c r="H186" s="21">
        <f t="shared" si="7"/>
        <v>9.18</v>
      </c>
      <c r="I186" s="21">
        <v>9</v>
      </c>
      <c r="J186" s="21"/>
      <c r="K186" s="21">
        <f t="shared" si="8"/>
        <v>0.18</v>
      </c>
      <c r="L186" s="21" t="s">
        <v>48</v>
      </c>
      <c r="M186" s="21">
        <v>0</v>
      </c>
      <c r="N186" s="21">
        <v>25</v>
      </c>
    </row>
    <row r="187" ht="21" customHeight="true" spans="1:14">
      <c r="A187" s="51"/>
      <c r="B187" s="52"/>
      <c r="C187" s="21" t="s">
        <v>278</v>
      </c>
      <c r="D187" s="21" t="s">
        <v>279</v>
      </c>
      <c r="E187" s="21" t="s">
        <v>280</v>
      </c>
      <c r="F187" s="21"/>
      <c r="G187" s="21">
        <v>2020.06</v>
      </c>
      <c r="H187" s="21">
        <f t="shared" si="7"/>
        <v>12.24</v>
      </c>
      <c r="I187" s="21">
        <v>12</v>
      </c>
      <c r="J187" s="21"/>
      <c r="K187" s="21">
        <f t="shared" si="8"/>
        <v>0.24</v>
      </c>
      <c r="L187" s="21" t="s">
        <v>48</v>
      </c>
      <c r="M187" s="21">
        <v>0</v>
      </c>
      <c r="N187" s="21">
        <v>62</v>
      </c>
    </row>
    <row r="188" ht="21" customHeight="true" spans="1:14">
      <c r="A188" s="49"/>
      <c r="B188" s="50"/>
      <c r="C188" s="21" t="s">
        <v>281</v>
      </c>
      <c r="D188" s="21" t="s">
        <v>282</v>
      </c>
      <c r="E188" s="21" t="s">
        <v>283</v>
      </c>
      <c r="F188" s="21"/>
      <c r="G188" s="21">
        <v>2020.06</v>
      </c>
      <c r="H188" s="21">
        <f t="shared" si="7"/>
        <v>9.18</v>
      </c>
      <c r="I188" s="21">
        <v>9</v>
      </c>
      <c r="J188" s="21"/>
      <c r="K188" s="21">
        <f t="shared" si="8"/>
        <v>0.18</v>
      </c>
      <c r="L188" s="21" t="s">
        <v>48</v>
      </c>
      <c r="M188" s="21">
        <v>0</v>
      </c>
      <c r="N188" s="21">
        <v>38</v>
      </c>
    </row>
    <row r="189" ht="21" customHeight="true" spans="1:14">
      <c r="A189" s="47" t="s">
        <v>94</v>
      </c>
      <c r="B189" s="48"/>
      <c r="C189" s="21" t="s">
        <v>284</v>
      </c>
      <c r="D189" s="21" t="s">
        <v>285</v>
      </c>
      <c r="E189" s="21" t="s">
        <v>286</v>
      </c>
      <c r="F189" s="21"/>
      <c r="G189" s="21">
        <v>2020.06</v>
      </c>
      <c r="H189" s="21">
        <f t="shared" si="7"/>
        <v>3.06</v>
      </c>
      <c r="I189" s="21">
        <v>3</v>
      </c>
      <c r="J189" s="21"/>
      <c r="K189" s="21">
        <f t="shared" si="8"/>
        <v>0.06</v>
      </c>
      <c r="L189" s="21" t="s">
        <v>48</v>
      </c>
      <c r="M189" s="21">
        <v>0</v>
      </c>
      <c r="N189" s="21">
        <v>3</v>
      </c>
    </row>
    <row r="190" ht="21" customHeight="true" spans="1:14">
      <c r="A190" s="49"/>
      <c r="B190" s="50"/>
      <c r="C190" s="21" t="s">
        <v>287</v>
      </c>
      <c r="D190" s="21" t="s">
        <v>288</v>
      </c>
      <c r="E190" s="21" t="s">
        <v>289</v>
      </c>
      <c r="F190" s="21"/>
      <c r="G190" s="21">
        <v>2020.06</v>
      </c>
      <c r="H190" s="21">
        <f t="shared" si="7"/>
        <v>15.3</v>
      </c>
      <c r="I190" s="21">
        <v>15</v>
      </c>
      <c r="J190" s="21"/>
      <c r="K190" s="21">
        <f t="shared" si="8"/>
        <v>0.3</v>
      </c>
      <c r="L190" s="21" t="s">
        <v>48</v>
      </c>
      <c r="M190" s="21">
        <v>1</v>
      </c>
      <c r="N190" s="21">
        <v>26</v>
      </c>
    </row>
    <row r="191" ht="21" customHeight="true" spans="1:14">
      <c r="A191" s="47" t="s">
        <v>43</v>
      </c>
      <c r="B191" s="48"/>
      <c r="C191" s="21" t="s">
        <v>290</v>
      </c>
      <c r="D191" s="21" t="s">
        <v>291</v>
      </c>
      <c r="E191" s="21" t="s">
        <v>292</v>
      </c>
      <c r="F191" s="21"/>
      <c r="G191" s="21">
        <v>2020.06</v>
      </c>
      <c r="H191" s="21">
        <f t="shared" si="7"/>
        <v>6.12</v>
      </c>
      <c r="I191" s="21">
        <v>6</v>
      </c>
      <c r="J191" s="21"/>
      <c r="K191" s="21">
        <f t="shared" si="8"/>
        <v>0.12</v>
      </c>
      <c r="L191" s="21" t="s">
        <v>48</v>
      </c>
      <c r="M191" s="21">
        <v>0</v>
      </c>
      <c r="N191" s="21">
        <v>22</v>
      </c>
    </row>
    <row r="192" ht="22.5" spans="1:14">
      <c r="A192" s="51"/>
      <c r="B192" s="52"/>
      <c r="C192" s="21" t="s">
        <v>293</v>
      </c>
      <c r="D192" s="21" t="s">
        <v>294</v>
      </c>
      <c r="E192" s="31" t="s">
        <v>295</v>
      </c>
      <c r="F192" s="31"/>
      <c r="G192" s="21">
        <v>2020.06</v>
      </c>
      <c r="H192" s="21">
        <v>6.88</v>
      </c>
      <c r="I192" s="21">
        <v>6</v>
      </c>
      <c r="J192" s="21"/>
      <c r="K192" s="21">
        <f t="shared" si="8"/>
        <v>0.12</v>
      </c>
      <c r="L192" s="21" t="s">
        <v>48</v>
      </c>
      <c r="M192" s="21"/>
      <c r="N192" s="21">
        <v>42</v>
      </c>
    </row>
    <row r="193" ht="21" customHeight="true" spans="1:14">
      <c r="A193" s="47" t="s">
        <v>76</v>
      </c>
      <c r="B193" s="48"/>
      <c r="C193" s="21" t="s">
        <v>296</v>
      </c>
      <c r="D193" s="21" t="s">
        <v>297</v>
      </c>
      <c r="E193" s="21" t="s">
        <v>298</v>
      </c>
      <c r="F193" s="21"/>
      <c r="G193" s="21">
        <v>2020.06</v>
      </c>
      <c r="H193" s="21">
        <f t="shared" ref="H193:H200" si="9">I193+J193+K193</f>
        <v>22.44</v>
      </c>
      <c r="I193" s="21">
        <v>22</v>
      </c>
      <c r="J193" s="21"/>
      <c r="K193" s="21">
        <f t="shared" si="8"/>
        <v>0.44</v>
      </c>
      <c r="L193" s="21" t="s">
        <v>48</v>
      </c>
      <c r="M193" s="21">
        <v>1</v>
      </c>
      <c r="N193" s="21">
        <v>32</v>
      </c>
    </row>
    <row r="194" ht="90" spans="1:14">
      <c r="A194" s="51"/>
      <c r="B194" s="52"/>
      <c r="C194" s="21" t="s">
        <v>299</v>
      </c>
      <c r="D194" s="21" t="s">
        <v>300</v>
      </c>
      <c r="E194" s="21" t="s">
        <v>301</v>
      </c>
      <c r="F194" s="21"/>
      <c r="G194" s="60">
        <v>2020.1</v>
      </c>
      <c r="H194" s="21">
        <f t="shared" si="9"/>
        <v>12.24</v>
      </c>
      <c r="I194" s="21">
        <v>12</v>
      </c>
      <c r="J194" s="21"/>
      <c r="K194" s="21">
        <f t="shared" ref="K194:K206" si="10">I194*0.02</f>
        <v>0.24</v>
      </c>
      <c r="L194" s="21" t="s">
        <v>48</v>
      </c>
      <c r="M194" s="21">
        <v>0</v>
      </c>
      <c r="N194" s="21">
        <v>30</v>
      </c>
    </row>
    <row r="195" ht="106.15" customHeight="true" spans="1:14">
      <c r="A195" s="51"/>
      <c r="B195" s="52"/>
      <c r="C195" s="21" t="s">
        <v>302</v>
      </c>
      <c r="D195" s="21" t="s">
        <v>303</v>
      </c>
      <c r="E195" s="21" t="s">
        <v>304</v>
      </c>
      <c r="F195" s="21"/>
      <c r="G195" s="21">
        <v>2020.06</v>
      </c>
      <c r="H195" s="21">
        <f t="shared" si="9"/>
        <v>16.32</v>
      </c>
      <c r="I195" s="21">
        <v>16</v>
      </c>
      <c r="J195" s="21"/>
      <c r="K195" s="21">
        <f t="shared" si="10"/>
        <v>0.32</v>
      </c>
      <c r="L195" s="21" t="s">
        <v>48</v>
      </c>
      <c r="M195" s="21">
        <v>0</v>
      </c>
      <c r="N195" s="21">
        <v>26</v>
      </c>
    </row>
    <row r="196" ht="22.5" spans="1:14">
      <c r="A196" s="51"/>
      <c r="B196" s="52"/>
      <c r="C196" s="21" t="s">
        <v>305</v>
      </c>
      <c r="D196" s="21" t="s">
        <v>306</v>
      </c>
      <c r="E196" s="21" t="s">
        <v>307</v>
      </c>
      <c r="F196" s="21"/>
      <c r="G196" s="21">
        <v>2020.06</v>
      </c>
      <c r="H196" s="21">
        <f t="shared" si="9"/>
        <v>16.32</v>
      </c>
      <c r="I196" s="21">
        <v>16</v>
      </c>
      <c r="J196" s="21"/>
      <c r="K196" s="21">
        <f t="shared" si="10"/>
        <v>0.32</v>
      </c>
      <c r="L196" s="21" t="s">
        <v>48</v>
      </c>
      <c r="M196" s="21">
        <v>0</v>
      </c>
      <c r="N196" s="21">
        <v>27</v>
      </c>
    </row>
    <row r="197" ht="33.75" spans="1:14">
      <c r="A197" s="49"/>
      <c r="B197" s="50"/>
      <c r="C197" s="21" t="s">
        <v>308</v>
      </c>
      <c r="D197" s="21" t="s">
        <v>309</v>
      </c>
      <c r="E197" s="21" t="s">
        <v>310</v>
      </c>
      <c r="F197" s="21"/>
      <c r="G197" s="21">
        <v>2020.06</v>
      </c>
      <c r="H197" s="21">
        <f t="shared" si="9"/>
        <v>13.26</v>
      </c>
      <c r="I197" s="21">
        <v>13</v>
      </c>
      <c r="J197" s="21"/>
      <c r="K197" s="21">
        <f t="shared" si="10"/>
        <v>0.26</v>
      </c>
      <c r="L197" s="21" t="s">
        <v>48</v>
      </c>
      <c r="M197" s="21">
        <v>0</v>
      </c>
      <c r="N197" s="21">
        <v>11</v>
      </c>
    </row>
    <row r="198" ht="21" customHeight="true" spans="1:14">
      <c r="A198" s="58" t="s">
        <v>32</v>
      </c>
      <c r="B198" s="59"/>
      <c r="C198" s="21" t="s">
        <v>311</v>
      </c>
      <c r="D198" s="21" t="s">
        <v>312</v>
      </c>
      <c r="E198" s="21" t="s">
        <v>313</v>
      </c>
      <c r="F198" s="21"/>
      <c r="G198" s="21">
        <v>2020.06</v>
      </c>
      <c r="H198" s="21">
        <f t="shared" si="9"/>
        <v>20.4</v>
      </c>
      <c r="I198" s="21">
        <v>20</v>
      </c>
      <c r="J198" s="21"/>
      <c r="K198" s="21">
        <f t="shared" si="10"/>
        <v>0.4</v>
      </c>
      <c r="L198" s="21" t="s">
        <v>48</v>
      </c>
      <c r="M198" s="21">
        <v>0</v>
      </c>
      <c r="N198" s="21">
        <v>13</v>
      </c>
    </row>
    <row r="199" ht="21" customHeight="true" spans="1:14">
      <c r="A199" s="58" t="s">
        <v>23</v>
      </c>
      <c r="B199" s="59"/>
      <c r="C199" s="21" t="s">
        <v>314</v>
      </c>
      <c r="D199" s="21" t="s">
        <v>315</v>
      </c>
      <c r="E199" s="21" t="s">
        <v>316</v>
      </c>
      <c r="F199" s="21"/>
      <c r="G199" s="21">
        <v>2020.06</v>
      </c>
      <c r="H199" s="21">
        <f t="shared" si="9"/>
        <v>12.24</v>
      </c>
      <c r="I199" s="21">
        <v>12</v>
      </c>
      <c r="J199" s="21"/>
      <c r="K199" s="21">
        <f t="shared" si="10"/>
        <v>0.24</v>
      </c>
      <c r="L199" s="21" t="s">
        <v>48</v>
      </c>
      <c r="M199" s="21">
        <v>0</v>
      </c>
      <c r="N199" s="21">
        <v>8</v>
      </c>
    </row>
    <row r="200" ht="21" customHeight="true" spans="1:14">
      <c r="A200" s="47" t="s">
        <v>69</v>
      </c>
      <c r="B200" s="48"/>
      <c r="C200" s="21" t="s">
        <v>317</v>
      </c>
      <c r="D200" s="21" t="s">
        <v>318</v>
      </c>
      <c r="E200" s="21" t="s">
        <v>319</v>
      </c>
      <c r="F200" s="21"/>
      <c r="G200" s="21">
        <v>2020.06</v>
      </c>
      <c r="H200" s="21">
        <f t="shared" si="9"/>
        <v>10.2</v>
      </c>
      <c r="I200" s="21">
        <v>10</v>
      </c>
      <c r="J200" s="21"/>
      <c r="K200" s="21">
        <f t="shared" si="10"/>
        <v>0.2</v>
      </c>
      <c r="L200" s="21" t="s">
        <v>48</v>
      </c>
      <c r="M200" s="21">
        <v>0</v>
      </c>
      <c r="N200" s="21">
        <v>31</v>
      </c>
    </row>
    <row r="201" ht="21" customHeight="true" spans="1:14">
      <c r="A201" s="51"/>
      <c r="B201" s="52"/>
      <c r="C201" s="21" t="s">
        <v>320</v>
      </c>
      <c r="D201" s="21" t="s">
        <v>321</v>
      </c>
      <c r="E201" s="31" t="s">
        <v>322</v>
      </c>
      <c r="F201" s="31"/>
      <c r="G201" s="21">
        <v>2020.06</v>
      </c>
      <c r="H201" s="21">
        <v>6.88</v>
      </c>
      <c r="I201" s="21">
        <v>6</v>
      </c>
      <c r="J201" s="21"/>
      <c r="K201" s="21">
        <f t="shared" si="10"/>
        <v>0.12</v>
      </c>
      <c r="L201" s="21" t="s">
        <v>48</v>
      </c>
      <c r="M201" s="21"/>
      <c r="N201" s="21">
        <v>10</v>
      </c>
    </row>
    <row r="202" ht="21" customHeight="true" spans="1:14">
      <c r="A202" s="47" t="s">
        <v>177</v>
      </c>
      <c r="B202" s="48"/>
      <c r="C202" s="21" t="s">
        <v>323</v>
      </c>
      <c r="D202" s="21" t="s">
        <v>324</v>
      </c>
      <c r="E202" s="21" t="s">
        <v>325</v>
      </c>
      <c r="F202" s="21"/>
      <c r="G202" s="21">
        <v>2020.06</v>
      </c>
      <c r="H202" s="21">
        <v>17</v>
      </c>
      <c r="I202" s="21">
        <v>17</v>
      </c>
      <c r="J202" s="21"/>
      <c r="K202" s="21">
        <f t="shared" si="10"/>
        <v>0.34</v>
      </c>
      <c r="L202" s="21" t="s">
        <v>48</v>
      </c>
      <c r="M202" s="21">
        <v>1</v>
      </c>
      <c r="N202" s="21">
        <v>23</v>
      </c>
    </row>
    <row r="203" ht="21" customHeight="true" spans="1:14">
      <c r="A203" s="49"/>
      <c r="B203" s="50"/>
      <c r="C203" s="21" t="s">
        <v>326</v>
      </c>
      <c r="D203" s="21" t="s">
        <v>327</v>
      </c>
      <c r="E203" s="21" t="s">
        <v>328</v>
      </c>
      <c r="F203" s="21"/>
      <c r="G203" s="21">
        <v>2020.06</v>
      </c>
      <c r="H203" s="21">
        <v>17</v>
      </c>
      <c r="I203" s="21">
        <v>17</v>
      </c>
      <c r="J203" s="21"/>
      <c r="K203" s="21">
        <f t="shared" si="10"/>
        <v>0.34</v>
      </c>
      <c r="L203" s="21" t="s">
        <v>48</v>
      </c>
      <c r="M203" s="21">
        <v>0</v>
      </c>
      <c r="N203" s="21">
        <v>22</v>
      </c>
    </row>
    <row r="204" ht="21" customHeight="true" spans="1:14">
      <c r="A204" s="47" t="s">
        <v>65</v>
      </c>
      <c r="B204" s="48"/>
      <c r="C204" s="21" t="s">
        <v>329</v>
      </c>
      <c r="D204" s="21" t="s">
        <v>330</v>
      </c>
      <c r="E204" s="21" t="s">
        <v>331</v>
      </c>
      <c r="F204" s="21"/>
      <c r="G204" s="21">
        <v>2020.06</v>
      </c>
      <c r="H204" s="21">
        <v>7</v>
      </c>
      <c r="I204" s="21">
        <v>7</v>
      </c>
      <c r="J204" s="21"/>
      <c r="K204" s="21">
        <f t="shared" si="10"/>
        <v>0.14</v>
      </c>
      <c r="L204" s="21" t="s">
        <v>48</v>
      </c>
      <c r="M204" s="21">
        <v>0</v>
      </c>
      <c r="N204" s="21">
        <v>30</v>
      </c>
    </row>
    <row r="205" ht="21" customHeight="true" spans="1:14">
      <c r="A205" s="51"/>
      <c r="B205" s="52"/>
      <c r="C205" s="21" t="s">
        <v>332</v>
      </c>
      <c r="D205" s="21" t="s">
        <v>333</v>
      </c>
      <c r="E205" s="31" t="s">
        <v>334</v>
      </c>
      <c r="F205" s="31"/>
      <c r="G205" s="21">
        <v>2020.06</v>
      </c>
      <c r="H205" s="21">
        <v>8.15</v>
      </c>
      <c r="I205" s="21">
        <v>7.5</v>
      </c>
      <c r="J205" s="21"/>
      <c r="K205" s="21">
        <f t="shared" si="10"/>
        <v>0.15</v>
      </c>
      <c r="L205" s="21" t="s">
        <v>48</v>
      </c>
      <c r="M205" s="21">
        <v>1</v>
      </c>
      <c r="N205" s="21">
        <v>45</v>
      </c>
    </row>
    <row r="206" ht="21" customHeight="true" spans="1:14">
      <c r="A206" s="58" t="s">
        <v>38</v>
      </c>
      <c r="B206" s="59"/>
      <c r="C206" s="21" t="s">
        <v>335</v>
      </c>
      <c r="D206" s="21" t="s">
        <v>336</v>
      </c>
      <c r="E206" s="21" t="s">
        <v>337</v>
      </c>
      <c r="F206" s="21"/>
      <c r="G206" s="21">
        <v>2020.06</v>
      </c>
      <c r="H206" s="21">
        <v>9</v>
      </c>
      <c r="I206" s="21">
        <v>9</v>
      </c>
      <c r="J206" s="21"/>
      <c r="K206" s="21">
        <f t="shared" si="10"/>
        <v>0.18</v>
      </c>
      <c r="L206" s="21" t="s">
        <v>48</v>
      </c>
      <c r="M206" s="21">
        <v>0</v>
      </c>
      <c r="N206" s="21">
        <v>16</v>
      </c>
    </row>
    <row r="207" ht="24" customHeight="true" spans="1:14">
      <c r="A207" s="23" t="s">
        <v>338</v>
      </c>
      <c r="B207" s="23"/>
      <c r="C207" s="23" t="s">
        <v>64</v>
      </c>
      <c r="D207" s="23"/>
      <c r="E207" s="23"/>
      <c r="F207" s="23"/>
      <c r="G207" s="23">
        <v>2020.06</v>
      </c>
      <c r="H207" s="9">
        <f>I207+J207+K207</f>
        <v>25</v>
      </c>
      <c r="I207" s="39">
        <v>25</v>
      </c>
      <c r="J207" s="38">
        <v>0</v>
      </c>
      <c r="K207" s="39"/>
      <c r="L207" s="61" t="s">
        <v>339</v>
      </c>
      <c r="M207" s="23"/>
      <c r="N207" s="23"/>
    </row>
  </sheetData>
  <autoFilter ref="A5:N207">
    <extLst/>
  </autoFilter>
  <mergeCells count="92">
    <mergeCell ref="A2:N2"/>
    <mergeCell ref="D3:G3"/>
    <mergeCell ref="H3:K3"/>
    <mergeCell ref="M3:N3"/>
    <mergeCell ref="I4:J4"/>
    <mergeCell ref="A6:B6"/>
    <mergeCell ref="A7:B7"/>
    <mergeCell ref="A8:C8"/>
    <mergeCell ref="A23:B23"/>
    <mergeCell ref="A24:C24"/>
    <mergeCell ref="A25:B25"/>
    <mergeCell ref="A26:C26"/>
    <mergeCell ref="A27:C27"/>
    <mergeCell ref="A28:C28"/>
    <mergeCell ref="A29:C29"/>
    <mergeCell ref="A30:C30"/>
    <mergeCell ref="A31:B31"/>
    <mergeCell ref="A32:C32"/>
    <mergeCell ref="A33:C33"/>
    <mergeCell ref="A34:C34"/>
    <mergeCell ref="A46:C46"/>
    <mergeCell ref="A47:C47"/>
    <mergeCell ref="A179:C179"/>
    <mergeCell ref="A180:B180"/>
    <mergeCell ref="A181:C181"/>
    <mergeCell ref="A182:C182"/>
    <mergeCell ref="A198:B198"/>
    <mergeCell ref="A199:B199"/>
    <mergeCell ref="A206:B206"/>
    <mergeCell ref="A207:B207"/>
    <mergeCell ref="A3:A5"/>
    <mergeCell ref="A9:A15"/>
    <mergeCell ref="A16:A20"/>
    <mergeCell ref="A48:A74"/>
    <mergeCell ref="A75:A86"/>
    <mergeCell ref="A87:A98"/>
    <mergeCell ref="A99:A111"/>
    <mergeCell ref="A112:A120"/>
    <mergeCell ref="A121:A122"/>
    <mergeCell ref="A123:A134"/>
    <mergeCell ref="A135:A136"/>
    <mergeCell ref="A138:A141"/>
    <mergeCell ref="A142:A144"/>
    <mergeCell ref="A145:A167"/>
    <mergeCell ref="A168:A178"/>
    <mergeCell ref="B3:B5"/>
    <mergeCell ref="C3:C5"/>
    <mergeCell ref="D4:D5"/>
    <mergeCell ref="E4:E5"/>
    <mergeCell ref="E9:E22"/>
    <mergeCell ref="F4:F5"/>
    <mergeCell ref="F48:F74"/>
    <mergeCell ref="F75:F86"/>
    <mergeCell ref="F87:F98"/>
    <mergeCell ref="F99:F111"/>
    <mergeCell ref="F112:F120"/>
    <mergeCell ref="F121:F122"/>
    <mergeCell ref="F123:F134"/>
    <mergeCell ref="F135:F136"/>
    <mergeCell ref="F138:F141"/>
    <mergeCell ref="F142:F144"/>
    <mergeCell ref="F145:F167"/>
    <mergeCell ref="F168:F178"/>
    <mergeCell ref="G4:G5"/>
    <mergeCell ref="G48:G74"/>
    <mergeCell ref="G75:G86"/>
    <mergeCell ref="G87:G98"/>
    <mergeCell ref="G99:G111"/>
    <mergeCell ref="G112:G120"/>
    <mergeCell ref="G121:G122"/>
    <mergeCell ref="G123:G134"/>
    <mergeCell ref="G135:G136"/>
    <mergeCell ref="G138:G141"/>
    <mergeCell ref="G142:G144"/>
    <mergeCell ref="G145:G167"/>
    <mergeCell ref="G168:G178"/>
    <mergeCell ref="H4:H5"/>
    <mergeCell ref="K4:K5"/>
    <mergeCell ref="L3:L5"/>
    <mergeCell ref="M4:M5"/>
    <mergeCell ref="N4:N5"/>
    <mergeCell ref="A183:B184"/>
    <mergeCell ref="A202:B203"/>
    <mergeCell ref="A200:B201"/>
    <mergeCell ref="A189:B190"/>
    <mergeCell ref="A185:B188"/>
    <mergeCell ref="A204:B205"/>
    <mergeCell ref="A193:B197"/>
    <mergeCell ref="A191:B192"/>
    <mergeCell ref="A35:C36"/>
    <mergeCell ref="A37:C38"/>
    <mergeCell ref="A39:C45"/>
  </mergeCells>
  <pageMargins left="0.748031496062992" right="0.748031496062992" top="0.984251968503937" bottom="0.984251968503937" header="0.511811023622047" footer="0.511811023622047"/>
  <pageSetup paperSize="9" scale="87" fitToHeight="0" orientation="landscape"/>
  <headerFooter/>
  <ignoredErrors>
    <ignoredError sqref="J8" formulaRange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2020-02-16T18:02:00Z</dcterms:created>
  <cp:lastPrinted>2020-04-13T16:17:00Z</cp:lastPrinted>
  <dcterms:modified xsi:type="dcterms:W3CDTF">2023-07-13T16:28:29Z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