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市级555.2万元" sheetId="2" r:id="rId1"/>
  </sheets>
  <definedNames>
    <definedName name="_xlnm._FilterDatabase" localSheetId="0" hidden="1">市级555.2万元!$A$5:$HF$31</definedName>
    <definedName name="_xlnm.Print_Area" localSheetId="0">市级555.2万元!$A$1:$Y$31</definedName>
    <definedName name="_xlnm.Print_Titles" localSheetId="0">市级555.2万元!$3:$5</definedName>
  </definedNames>
  <calcPr calcId="125725"/>
</workbook>
</file>

<file path=xl/calcChain.xml><?xml version="1.0" encoding="utf-8"?>
<calcChain xmlns="http://schemas.openxmlformats.org/spreadsheetml/2006/main">
  <c r="N31" i="2"/>
  <c r="N30"/>
  <c r="N29"/>
  <c r="N28"/>
  <c r="V27"/>
  <c r="U27"/>
  <c r="T27"/>
  <c r="S27"/>
  <c r="R27"/>
  <c r="Q27"/>
  <c r="P27"/>
  <c r="O27"/>
  <c r="N27"/>
  <c r="N26"/>
  <c r="N25"/>
  <c r="V24"/>
  <c r="U24"/>
  <c r="T24"/>
  <c r="S24"/>
  <c r="R24"/>
  <c r="Q24"/>
  <c r="P24"/>
  <c r="O24"/>
  <c r="N24"/>
  <c r="V23"/>
  <c r="U23"/>
  <c r="T23"/>
  <c r="S23"/>
  <c r="R23"/>
  <c r="Q23"/>
  <c r="P23"/>
  <c r="O23"/>
  <c r="N23"/>
  <c r="N19"/>
  <c r="N18"/>
  <c r="V17"/>
  <c r="U17"/>
  <c r="T17"/>
  <c r="S17"/>
  <c r="R17"/>
  <c r="Q17"/>
  <c r="P17"/>
  <c r="O17"/>
  <c r="N17"/>
  <c r="N16"/>
  <c r="N15"/>
  <c r="V14"/>
  <c r="U14"/>
  <c r="T14"/>
  <c r="S14"/>
  <c r="R14"/>
  <c r="Q14"/>
  <c r="P14"/>
  <c r="O14"/>
  <c r="N14"/>
  <c r="N13"/>
  <c r="N12"/>
  <c r="N11"/>
  <c r="N10"/>
  <c r="N9"/>
  <c r="V8"/>
  <c r="U8"/>
  <c r="T8"/>
  <c r="S8"/>
  <c r="R8"/>
  <c r="Q8"/>
  <c r="P8"/>
  <c r="O8"/>
  <c r="N8"/>
  <c r="V7"/>
  <c r="U7"/>
  <c r="T7"/>
  <c r="S7"/>
  <c r="R7"/>
  <c r="Q7"/>
  <c r="P7"/>
  <c r="O7"/>
  <c r="N7"/>
  <c r="V6"/>
  <c r="U6"/>
  <c r="T6"/>
  <c r="S6"/>
  <c r="R6"/>
  <c r="Q6"/>
  <c r="P6"/>
  <c r="O6"/>
  <c r="N6"/>
</calcChain>
</file>

<file path=xl/sharedStrings.xml><?xml version="1.0" encoding="utf-8"?>
<sst xmlns="http://schemas.openxmlformats.org/spreadsheetml/2006/main" count="308" uniqueCount="173">
  <si>
    <t xml:space="preserve">填报单位：利州区乡村振兴局                                                                                               </t>
  </si>
  <si>
    <t>填表时间： 2021年8月6日</t>
  </si>
  <si>
    <t xml:space="preserve">  单位：万元  、公里、米、个、元 、户、人</t>
  </si>
  <si>
    <t>序号</t>
  </si>
  <si>
    <t>乡镇</t>
  </si>
  <si>
    <t>村名</t>
  </si>
  <si>
    <t>建设
性质</t>
  </si>
  <si>
    <t>项目
性质</t>
  </si>
  <si>
    <t>项目类别</t>
  </si>
  <si>
    <t>项目子
类型</t>
  </si>
  <si>
    <t>项目名称</t>
  </si>
  <si>
    <t>建设任务</t>
  </si>
  <si>
    <t>项目计划投资（万元）</t>
  </si>
  <si>
    <t>项目覆盖</t>
  </si>
  <si>
    <t>资金使用监管责任单位</t>
  </si>
  <si>
    <t>项目实施
责任单位</t>
  </si>
  <si>
    <t>项目绩效目标</t>
  </si>
  <si>
    <t>实施地点</t>
  </si>
  <si>
    <t>建设规模及内容</t>
  </si>
  <si>
    <t>建设标准</t>
  </si>
  <si>
    <t>资金补助标准</t>
  </si>
  <si>
    <t>建设进度
计划</t>
  </si>
  <si>
    <t>总投资（万元）</t>
  </si>
  <si>
    <t>财政资金（万元）</t>
  </si>
  <si>
    <t>整合资金（万元）</t>
  </si>
  <si>
    <t>群众自筹（万元）</t>
  </si>
  <si>
    <t>受益总户数（户）</t>
  </si>
  <si>
    <t>受益
总人数（人）</t>
  </si>
  <si>
    <t>其中</t>
  </si>
  <si>
    <t>脱贫村（个）</t>
  </si>
  <si>
    <t>惠及
脱贫户数（户）</t>
  </si>
  <si>
    <t>惠及
脱贫
人数（人）</t>
  </si>
  <si>
    <t>合计</t>
  </si>
  <si>
    <t>一、产业发展</t>
  </si>
  <si>
    <t>1.产业园提升</t>
  </si>
  <si>
    <t>白朝乡</t>
  </si>
  <si>
    <t>徐家村</t>
  </si>
  <si>
    <t>新建</t>
  </si>
  <si>
    <t>产业类</t>
  </si>
  <si>
    <t>产业发展</t>
  </si>
  <si>
    <t>其他</t>
  </si>
  <si>
    <t>广元市利州区白朝乡徐家村2021年产业园区提升项目</t>
  </si>
  <si>
    <t>一组</t>
  </si>
  <si>
    <t>产业园道路C25硬化236m*3m*0.18m,园区生产便道产业园道路C25硬化556m*2m*0.15m,园区砼C20硬化0.3m*0.3m排水渠系310米,果树管护（刷干、施肥、除虫等）300亩。</t>
  </si>
  <si>
    <t>按行业标准执行</t>
  </si>
  <si>
    <t>产业园道路530元/立方,果树管护300元/亩，渠系76元/米.</t>
  </si>
  <si>
    <t>2021.11——2021.11</t>
  </si>
  <si>
    <t>区农业农村局</t>
  </si>
  <si>
    <t>白朝乡人民政府</t>
  </si>
  <si>
    <t>帮助群众增收</t>
  </si>
  <si>
    <t>白朝村</t>
  </si>
  <si>
    <t>广元市利州区白朝乡白朝村2021年产业园区提升项目</t>
  </si>
  <si>
    <t>园区排水渠系200米，大棚维修700平米；</t>
  </si>
  <si>
    <t>矩形砖砌24墙0.4m*0.4m，其他按行业标准执行</t>
  </si>
  <si>
    <t>大棚维修40元/平米，渠系130元/米；</t>
  </si>
  <si>
    <t>月坝村</t>
  </si>
  <si>
    <t>种植养殖加工服务</t>
  </si>
  <si>
    <t>广元市利州区白朝乡月坝村2021年产业园区提升项目</t>
  </si>
  <si>
    <t>园区李树、桃树补植4亩，100立方蓄水池1口</t>
  </si>
  <si>
    <t>苗高不得小于60㎝、地径1.0-1.5㎝、芽子饱满、植株鲜活、根系万整、无病虫害，70-80株/亩，；蓄水池园形砖砌24墙</t>
  </si>
  <si>
    <t>果苗800元/亩，蓄水池2万口</t>
  </si>
  <si>
    <t>宝轮镇</t>
  </si>
  <si>
    <t>张公岭村</t>
  </si>
  <si>
    <t>广元市利州区宝轮镇张公岭村2021年产业园区提升项目</t>
  </si>
  <si>
    <t>一组李家坝</t>
  </si>
  <si>
    <t>新栽植车厘子50亩</t>
  </si>
  <si>
    <t>3年生嫁接苗，出土50公分处直径3公分，高1.5米，株距3米 行距4米，</t>
  </si>
  <si>
    <t>1250元/亩</t>
  </si>
  <si>
    <t>宝轮镇人民政府</t>
  </si>
  <si>
    <t>通过改建，改善产业形象，用地与养地相结合，增加村民收入，提高园区社会效益和生态效益。</t>
  </si>
  <si>
    <t>红星村</t>
  </si>
  <si>
    <t>改建</t>
  </si>
  <si>
    <t>广元市利州区宝轮镇红星村2021年桃树管护项目</t>
  </si>
  <si>
    <t>七组、八组、十二组</t>
  </si>
  <si>
    <t>桃树管护150亩</t>
  </si>
  <si>
    <t>对桃树进行清杂理乱、修枝整形、施肥浇水、病虫害防治等管护措施，实现桃树初挂果并逐步丰产。</t>
  </si>
  <si>
    <t>300元/亩</t>
  </si>
  <si>
    <t>对果树实施标准化管护措施，培育健壮树势，达到挂果并逐步高产目标，增加农户收益和村民务工收入。</t>
  </si>
  <si>
    <t>2.乡村旅游</t>
  </si>
  <si>
    <t>龙潭乡</t>
  </si>
  <si>
    <t>凤凰村</t>
  </si>
  <si>
    <t>产业扶贫</t>
  </si>
  <si>
    <t>广元市利州区龙潭乡凤凰村2021年无花果产业园提升项目</t>
  </si>
  <si>
    <t>凤凰村无花果基地</t>
  </si>
  <si>
    <t>c20混凝土堡坎160m，矩形砖砌明水沟长100米，DN300钢带缠绕波纹管50m,DN400钢带缠绕波纹管48m；雨水砌砖检查井2个含井盖。</t>
  </si>
  <si>
    <t>混凝土堡坎长98m*高2m(面0.4m,底0.8m)；矩形砖砌24墙,截面尺寸高0.5m*底宽0.3m*底厚0.1m；钢带缠绕波纹管DN300（DN400）;雨水砌砖检查井直径1m深度0.8m。</t>
  </si>
  <si>
    <t>C20混凝土堡坎补助标准590元/立方米；矩形砖砌24墙每米补助标准140元；DN300钢带缠绕波纹管补助标准60元/m，DN400钢带缠绕波纹管补助标准70元/m;雨水砌砖检查井1000元/个。</t>
  </si>
  <si>
    <t>龙潭乡人民政府</t>
  </si>
  <si>
    <t>通过想实施促进产业发展，带动群众增收</t>
  </si>
  <si>
    <t>曙光村</t>
  </si>
  <si>
    <t>休闲农业与乡村旅游</t>
  </si>
  <si>
    <t>广元市利州区龙潭乡曙光村2021年银花山庄改造提升项目</t>
  </si>
  <si>
    <t>1.可容纳60人的会议室，建筑面积100㎡，会议室墙面装修、吊顶、5P空调1台、配套桌凳50套
2.集成板民宿住房8间，配套网络电视、空调、衣柜、卫生间、床及床上用品
3.集成墙板、吊顶、换气扇2个、3P空调1台、藤编茶几沙发6套、配套茶具
4.建设面积210㎡钢架结构塑料阳光棚、葡萄、花卉</t>
  </si>
  <si>
    <t>按照行业标准执行</t>
  </si>
  <si>
    <t>1.扩建会议室1000元/㎡,装修18万      2.扩建民宿1000元/㎡，装修19万     3.改建2400元/㎡，12万                                     4.阳光棚560元/㎡，葡萄、花卉2.2万元</t>
  </si>
  <si>
    <t>区文化旅游和体育局</t>
  </si>
  <si>
    <t>通过项目实施，促进当地旅游发展，增加村集体收入，解决当地群众剩余劳动力，带动周边群众增收致富。</t>
  </si>
  <si>
    <t>3.产业配套</t>
  </si>
  <si>
    <t>广元市利州区2021年玻璃连栋智能温室大棚配套设施建设项目</t>
  </si>
  <si>
    <t>硬化玻璃大棚温室生产道长300米，100米观光道，开挖生产道和观光道路基400米；2000平方米块料面层室内铺设，供给2000平方米降温及水肥一体化系统一套；2000平方米温室外遮阳系统一套；2000平米温室内遮阳系统一套；占地1000平方米的立体栽培系统一套；占地1000平方米移动育苗床系统一套；2000平方米智能控制及指示系统一套。</t>
  </si>
  <si>
    <t>生产道硬化砼C25路宽4.5米厚0.2米，观光道路硬化砼C20宽2米厚0.15米，其他项目内容按照行业标准执行</t>
  </si>
  <si>
    <t>生产道590元/m³，观光道路580元//m³，开挖生产道和观光道路基10万元//公里；块料面层铺设35元/平方米,降温及水肥一体化系统21万元/套；温室外遮阳系统17万元/套；温室内遮阳系统9万元/套；立体栽培系统35万元/套；移动育苗床系统33万元/套；智能控制及指示系统11万元/套</t>
  </si>
  <si>
    <t>有效改善村内道路现状，方便群众生活，促进村经济发展，可进一步带动贫困群众的奔康信心，提升群众幸福感，群众对实施效果非常满意</t>
  </si>
  <si>
    <t>小垭村</t>
  </si>
  <si>
    <t>广元市利州区龙潭乡小垭村2021年新建蓄水池项目</t>
  </si>
  <si>
    <t>二组老茶山</t>
  </si>
  <si>
    <t>新建蓄水池2口</t>
  </si>
  <si>
    <t>园形砖砌24墙200立方米</t>
  </si>
  <si>
    <t>4万元/口。</t>
  </si>
  <si>
    <t>区水利局</t>
  </si>
  <si>
    <t>有效改善产业发展存在的缺水困难，增加产业增收，群众对实施效果非常满意</t>
  </si>
  <si>
    <t>盘龙镇</t>
  </si>
  <si>
    <t>走马岭社区</t>
  </si>
  <si>
    <t>产业配套</t>
  </si>
  <si>
    <t>走马岭社区转嘴溪农业产业园建设项目</t>
  </si>
  <si>
    <t>走马岭社区六组（原五爱村六组）</t>
  </si>
  <si>
    <t>0.8公里园区步行道修建、1200平方米场地平整及美化、堰塘整治500立方米清淤、堰塘堡坎100立方米、园内清杂去乱及栽植果树2000株</t>
  </si>
  <si>
    <t>按行业标准</t>
  </si>
  <si>
    <t>袁家坝街道</t>
  </si>
  <si>
    <t>覃家梁村</t>
  </si>
  <si>
    <t>优质特色水果示范园建设</t>
  </si>
  <si>
    <t>新种植50亩果树（黄金脆冠梨，红脆香甜李，中油5号桃，贵妃枣）</t>
  </si>
  <si>
    <t>优质特色水果示范园渠堰整治建设项目</t>
  </si>
  <si>
    <t>沟渠硬化120米、恢复挡墙108立方米</t>
  </si>
  <si>
    <t>二、村基础设施</t>
  </si>
  <si>
    <t>1.新建组道</t>
  </si>
  <si>
    <t>嘉陵街道</t>
  </si>
  <si>
    <t>虎星村</t>
  </si>
  <si>
    <t>基建类</t>
  </si>
  <si>
    <t>基础设施</t>
  </si>
  <si>
    <t>广元市利州区嘉陵街道虎星村2021年新建组道项目</t>
  </si>
  <si>
    <t>三组</t>
  </si>
  <si>
    <t>开挖路基2.189公里及配套附属设施</t>
  </si>
  <si>
    <t>宽5米，自然边坡坡度不小于1:1.5，弯道半径不得小于15m，纵坡坡度不得高于12%，排水沟0.5m*0.5m，错车道数量不少于每公路3处，</t>
  </si>
  <si>
    <t>16.5万元/公里</t>
  </si>
  <si>
    <t>区乡村振兴局</t>
  </si>
  <si>
    <t>嘉陵街道办事处</t>
  </si>
  <si>
    <t>解决产业发展运输困难和乡村旅游发展瓶颈困难。</t>
  </si>
  <si>
    <t>万缘街道</t>
  </si>
  <si>
    <t>万和村</t>
  </si>
  <si>
    <t>广元市利州区万缘街道万和村2021年新建组道项目</t>
  </si>
  <si>
    <t>四组杏树盖至三组瓦窑坡</t>
  </si>
  <si>
    <t>开挖路基1.6公里及配套附属设施</t>
  </si>
  <si>
    <t>10万元/公里</t>
  </si>
  <si>
    <t>万缘街道办事处</t>
  </si>
  <si>
    <t>方便群众出行</t>
  </si>
  <si>
    <t>2.其他</t>
  </si>
  <si>
    <t>三堆镇</t>
  </si>
  <si>
    <t>白岩村</t>
  </si>
  <si>
    <t>村基础设施</t>
  </si>
  <si>
    <t>广元市利州区三堆镇白岩村2021年盖板涵桥项目</t>
  </si>
  <si>
    <t>三组大沟里</t>
  </si>
  <si>
    <t>新建涵桥长8m，宽5m，厚0.5m，堡坎及道路硬化</t>
  </si>
  <si>
    <t>桥面：钢筋混凝土浇筑，混凝土标号C30，钢筋28φ为桥梁主筋，20φ为桥墩主筋，12φ为箍筋。河床：桥下过水面采用C25混凝土硬化0.5m，迎水面长出桥面3m，出水口长出桥面3m。桥墩：采用C30混凝土浇筑，深度3m。新建道路长35m宽3.5m</t>
  </si>
  <si>
    <t>区交通运输局</t>
  </si>
  <si>
    <t>三堆镇人民政府</t>
  </si>
  <si>
    <t>解决群众出行困难</t>
  </si>
  <si>
    <t>羊盘村</t>
  </si>
  <si>
    <t>广元市利州区三堆镇羊盘村2021年新建高标准农田项目</t>
  </si>
  <si>
    <t>四组</t>
  </si>
  <si>
    <t>土地平整、农田水利建设、田间道路、管道等工程，项目区域约40亩</t>
  </si>
  <si>
    <t>水管300米（D50），水管300米（D20）；产业路720米(2.5*0.18)；土地平整40亩；浆砌堡坎860m³</t>
  </si>
  <si>
    <t>完成40亩耕地整理，提高粮食产量。</t>
  </si>
  <si>
    <t>快乐社区</t>
  </si>
  <si>
    <t>广元市利州区万缘街道快乐社区2021年就业培训基地项目</t>
  </si>
  <si>
    <t>150平方米阵地装修、购买座椅板凳、音响话筒等设备</t>
  </si>
  <si>
    <t>按照设计图标准执行</t>
  </si>
  <si>
    <t>2021年12月31日底</t>
  </si>
  <si>
    <t>建设一个可人容纳100人的人才技能培训基地</t>
  </si>
  <si>
    <t>广元市利州区龙潭乡曙光2021年就业培训基地建设</t>
  </si>
  <si>
    <t>提升文化长廊1个（长22米，宽3.5)，打造乡村振兴园区长廊1个，提升培训基地1000平方余米（一层520平方米，二层400平方米，三楼80平方米）</t>
  </si>
  <si>
    <t>开展就业培训，拓宽群众就业渠道</t>
  </si>
  <si>
    <t>广元市利州区2021年（第一批）市级财政衔接乡村振兴补助资金项目汇总表</t>
    <phoneticPr fontId="15" type="noConversion"/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</si>
</sst>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_ "/>
    <numFmt numFmtId="180" formatCode="0_);[Red]\(0\)"/>
  </numFmts>
  <fonts count="16"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 applyBorder="0"/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14" fillId="0" borderId="0" applyBorder="0"/>
    <xf numFmtId="0" fontId="14" fillId="0" borderId="0" applyBorder="0">
      <alignment vertical="center"/>
    </xf>
    <xf numFmtId="0" fontId="1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</cellStyleXfs>
  <cellXfs count="6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left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180" fontId="12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179" fontId="1" fillId="0" borderId="0" xfId="0" applyNumberFormat="1" applyFont="1" applyFill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2">
    <cellStyle name="常规" xfId="0" builtinId="0"/>
    <cellStyle name="常规 10" xfId="6"/>
    <cellStyle name="常规 2" xfId="7"/>
    <cellStyle name="常规 2 2 2 2" xfId="1"/>
    <cellStyle name="常规 2 4" xfId="11"/>
    <cellStyle name="常规 3" xfId="10"/>
    <cellStyle name="常规 4" xfId="8"/>
    <cellStyle name="常规 5" xfId="9"/>
    <cellStyle name="常规 5 2" xfId="3"/>
    <cellStyle name="常规 6" xfId="2"/>
    <cellStyle name="常规 8" xfId="4"/>
    <cellStyle name="常规 9" xfId="5"/>
  </cellStyles>
  <dxfs count="0"/>
  <tableStyles count="0" defaultTableStyle="TableStyleMedium2"/>
  <colors>
    <mruColors>
      <color rgb="FFFFD966"/>
      <color rgb="FFFFFF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34"/>
  <sheetViews>
    <sheetView tabSelected="1" view="pageBreakPreview" zoomScaleNormal="100" workbookViewId="0">
      <pane ySplit="5" topLeftCell="A6" activePane="bottomLeft" state="frozen"/>
      <selection pane="bottomLeft" sqref="A1:Y1"/>
    </sheetView>
  </sheetViews>
  <sheetFormatPr defaultColWidth="8.875" defaultRowHeight="13.5"/>
  <cols>
    <col min="1" max="1" width="14.625" style="1" customWidth="1"/>
    <col min="2" max="2" width="12.125" style="1" customWidth="1"/>
    <col min="3" max="3" width="12.25" style="1" customWidth="1"/>
    <col min="4" max="5" width="10.375" style="1" customWidth="1"/>
    <col min="6" max="6" width="12.75" style="1" customWidth="1"/>
    <col min="7" max="7" width="10.875" style="1" customWidth="1"/>
    <col min="8" max="8" width="29" style="1" customWidth="1"/>
    <col min="9" max="9" width="13.125" style="1" customWidth="1"/>
    <col min="10" max="10" width="36.5" style="1" customWidth="1"/>
    <col min="11" max="11" width="34.875" style="1" customWidth="1"/>
    <col min="12" max="12" width="29.75" style="1" customWidth="1"/>
    <col min="13" max="13" width="13.125" style="1" customWidth="1"/>
    <col min="14" max="14" width="23.625" style="13" customWidth="1"/>
    <col min="15" max="15" width="21.5" style="13" customWidth="1"/>
    <col min="16" max="17" width="12" style="13" customWidth="1"/>
    <col min="18" max="19" width="13.875" style="13" customWidth="1"/>
    <col min="20" max="20" width="6.25" style="13" customWidth="1"/>
    <col min="21" max="21" width="8" style="13" customWidth="1"/>
    <col min="22" max="22" width="7.625" style="13" customWidth="1"/>
    <col min="23" max="23" width="14" style="1" customWidth="1"/>
    <col min="24" max="24" width="14.125" style="1" customWidth="1"/>
    <col min="25" max="25" width="23.125" style="1" customWidth="1"/>
    <col min="26" max="16343" width="9" style="1"/>
    <col min="16344" max="16384" width="8.875" style="1"/>
  </cols>
  <sheetData>
    <row r="1" spans="1:214" ht="42" customHeight="1">
      <c r="A1" s="57" t="s">
        <v>172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14" ht="18" customHeight="1">
      <c r="A2" s="58" t="s">
        <v>0</v>
      </c>
      <c r="B2" s="59"/>
      <c r="C2" s="59"/>
      <c r="D2" s="59"/>
      <c r="E2" s="59"/>
      <c r="F2" s="14"/>
      <c r="G2" s="58" t="s">
        <v>1</v>
      </c>
      <c r="H2" s="58"/>
      <c r="I2" s="58"/>
      <c r="J2" s="14"/>
      <c r="K2" s="14"/>
      <c r="L2" s="14"/>
      <c r="M2" s="14"/>
      <c r="N2" s="14"/>
      <c r="O2" s="14"/>
      <c r="P2" s="14"/>
      <c r="Q2" s="14"/>
      <c r="R2" s="14"/>
      <c r="S2" s="14"/>
      <c r="T2" s="58" t="s">
        <v>2</v>
      </c>
      <c r="U2" s="58"/>
      <c r="V2" s="58"/>
      <c r="W2" s="60"/>
      <c r="X2" s="60"/>
      <c r="Y2" s="60"/>
    </row>
    <row r="3" spans="1:214" ht="21" customHeight="1">
      <c r="A3" s="61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/>
      <c r="K3" s="61"/>
      <c r="L3" s="61"/>
      <c r="M3" s="61"/>
      <c r="N3" s="61" t="s">
        <v>12</v>
      </c>
      <c r="O3" s="61"/>
      <c r="P3" s="61"/>
      <c r="Q3" s="61"/>
      <c r="R3" s="61" t="s">
        <v>13</v>
      </c>
      <c r="S3" s="61"/>
      <c r="T3" s="61"/>
      <c r="U3" s="61"/>
      <c r="V3" s="61"/>
      <c r="W3" s="61" t="s">
        <v>14</v>
      </c>
      <c r="X3" s="61" t="s">
        <v>15</v>
      </c>
      <c r="Y3" s="64" t="s">
        <v>16</v>
      </c>
    </row>
    <row r="4" spans="1:214" ht="21" customHeight="1">
      <c r="A4" s="61"/>
      <c r="B4" s="61"/>
      <c r="C4" s="61"/>
      <c r="D4" s="61"/>
      <c r="E4" s="61"/>
      <c r="F4" s="61"/>
      <c r="G4" s="61"/>
      <c r="H4" s="61"/>
      <c r="I4" s="61" t="s">
        <v>17</v>
      </c>
      <c r="J4" s="62" t="s">
        <v>18</v>
      </c>
      <c r="K4" s="62" t="s">
        <v>19</v>
      </c>
      <c r="L4" s="62" t="s">
        <v>20</v>
      </c>
      <c r="M4" s="61" t="s">
        <v>21</v>
      </c>
      <c r="N4" s="61" t="s">
        <v>22</v>
      </c>
      <c r="O4" s="61" t="s">
        <v>23</v>
      </c>
      <c r="P4" s="61" t="s">
        <v>24</v>
      </c>
      <c r="Q4" s="61" t="s">
        <v>25</v>
      </c>
      <c r="R4" s="61" t="s">
        <v>26</v>
      </c>
      <c r="S4" s="61" t="s">
        <v>27</v>
      </c>
      <c r="T4" s="61" t="s">
        <v>28</v>
      </c>
      <c r="U4" s="61"/>
      <c r="V4" s="61"/>
      <c r="W4" s="61"/>
      <c r="X4" s="61"/>
      <c r="Y4" s="64"/>
    </row>
    <row r="5" spans="1:214" ht="65.099999999999994" customHeight="1">
      <c r="A5" s="61"/>
      <c r="B5" s="61"/>
      <c r="C5" s="61"/>
      <c r="D5" s="61"/>
      <c r="E5" s="61"/>
      <c r="F5" s="61"/>
      <c r="G5" s="61"/>
      <c r="H5" s="61"/>
      <c r="I5" s="61"/>
      <c r="J5" s="63"/>
      <c r="K5" s="63"/>
      <c r="L5" s="63"/>
      <c r="M5" s="61"/>
      <c r="N5" s="61"/>
      <c r="O5" s="61"/>
      <c r="P5" s="61"/>
      <c r="Q5" s="61"/>
      <c r="R5" s="61"/>
      <c r="S5" s="61"/>
      <c r="T5" s="15" t="s">
        <v>29</v>
      </c>
      <c r="U5" s="15" t="s">
        <v>30</v>
      </c>
      <c r="V5" s="15" t="s">
        <v>31</v>
      </c>
      <c r="W5" s="61"/>
      <c r="X5" s="61"/>
      <c r="Y5" s="64"/>
    </row>
    <row r="6" spans="1:214" s="2" customFormat="1" ht="14.25">
      <c r="A6" s="16" t="s">
        <v>32</v>
      </c>
      <c r="B6" s="17"/>
      <c r="C6" s="17"/>
      <c r="D6" s="17"/>
      <c r="E6" s="17"/>
      <c r="F6" s="17"/>
      <c r="G6" s="16"/>
      <c r="H6" s="16"/>
      <c r="I6" s="16"/>
      <c r="J6" s="33"/>
      <c r="K6" s="33"/>
      <c r="L6" s="33"/>
      <c r="M6" s="16"/>
      <c r="N6" s="16">
        <f>N7+N23</f>
        <v>630.72</v>
      </c>
      <c r="O6" s="16">
        <f>O7+O23</f>
        <v>555.20000000000005</v>
      </c>
      <c r="P6" s="16">
        <f t="shared" ref="P6:V6" si="0">P7+P23</f>
        <v>20</v>
      </c>
      <c r="Q6" s="16">
        <f t="shared" si="0"/>
        <v>55.52</v>
      </c>
      <c r="R6" s="16">
        <f t="shared" si="0"/>
        <v>6903</v>
      </c>
      <c r="S6" s="16">
        <f t="shared" si="0"/>
        <v>22067</v>
      </c>
      <c r="T6" s="16">
        <f t="shared" si="0"/>
        <v>6</v>
      </c>
      <c r="U6" s="16">
        <f t="shared" si="0"/>
        <v>471</v>
      </c>
      <c r="V6" s="16">
        <f t="shared" si="0"/>
        <v>1767</v>
      </c>
      <c r="W6" s="16"/>
      <c r="X6" s="16"/>
      <c r="Y6" s="26"/>
    </row>
    <row r="7" spans="1:214" s="2" customFormat="1" ht="14.25">
      <c r="A7" s="16" t="s">
        <v>33</v>
      </c>
      <c r="B7" s="17"/>
      <c r="C7" s="17"/>
      <c r="D7" s="17"/>
      <c r="E7" s="17"/>
      <c r="F7" s="17"/>
      <c r="G7" s="16"/>
      <c r="H7" s="16"/>
      <c r="I7" s="16"/>
      <c r="J7" s="33"/>
      <c r="K7" s="33"/>
      <c r="L7" s="33"/>
      <c r="M7" s="16"/>
      <c r="N7" s="16">
        <f>N8+N14+N17</f>
        <v>349.08</v>
      </c>
      <c r="O7" s="16">
        <f>O8+O14+O17</f>
        <v>305.18</v>
      </c>
      <c r="P7" s="16">
        <f t="shared" ref="P7:V7" si="1">P8+P14+P17</f>
        <v>0</v>
      </c>
      <c r="Q7" s="16">
        <f t="shared" si="1"/>
        <v>43.9</v>
      </c>
      <c r="R7" s="16">
        <f t="shared" si="1"/>
        <v>1878</v>
      </c>
      <c r="S7" s="16">
        <f t="shared" si="1"/>
        <v>6433</v>
      </c>
      <c r="T7" s="16">
        <f t="shared" si="1"/>
        <v>4</v>
      </c>
      <c r="U7" s="16">
        <f t="shared" si="1"/>
        <v>295</v>
      </c>
      <c r="V7" s="16">
        <f t="shared" si="1"/>
        <v>1116</v>
      </c>
      <c r="W7" s="16"/>
      <c r="X7" s="16"/>
      <c r="Y7" s="26"/>
    </row>
    <row r="8" spans="1:214" s="2" customFormat="1" ht="14.25">
      <c r="A8" s="16" t="s">
        <v>34</v>
      </c>
      <c r="B8" s="17"/>
      <c r="C8" s="17"/>
      <c r="D8" s="17"/>
      <c r="E8" s="17"/>
      <c r="F8" s="17"/>
      <c r="G8" s="16"/>
      <c r="H8" s="16"/>
      <c r="I8" s="16"/>
      <c r="J8" s="33"/>
      <c r="K8" s="33"/>
      <c r="L8" s="33"/>
      <c r="M8" s="16"/>
      <c r="N8" s="16">
        <f>SUM(N9:N13)</f>
        <v>49.85</v>
      </c>
      <c r="O8" s="16">
        <f t="shared" ref="O8:V8" si="2">SUM(O9:O13)</f>
        <v>46.45</v>
      </c>
      <c r="P8" s="16">
        <f t="shared" si="2"/>
        <v>0</v>
      </c>
      <c r="Q8" s="16">
        <f t="shared" si="2"/>
        <v>3.4</v>
      </c>
      <c r="R8" s="16">
        <f t="shared" si="2"/>
        <v>914</v>
      </c>
      <c r="S8" s="16">
        <f t="shared" si="2"/>
        <v>3201</v>
      </c>
      <c r="T8" s="16">
        <f t="shared" si="2"/>
        <v>2</v>
      </c>
      <c r="U8" s="16">
        <f t="shared" si="2"/>
        <v>206</v>
      </c>
      <c r="V8" s="16">
        <f t="shared" si="2"/>
        <v>807</v>
      </c>
      <c r="W8" s="16"/>
      <c r="X8" s="16"/>
      <c r="Y8" s="26"/>
    </row>
    <row r="9" spans="1:214" s="3" customFormat="1" ht="71.25">
      <c r="A9" s="15">
        <v>1</v>
      </c>
      <c r="B9" s="18" t="s">
        <v>35</v>
      </c>
      <c r="C9" s="18" t="s">
        <v>36</v>
      </c>
      <c r="D9" s="18" t="s">
        <v>37</v>
      </c>
      <c r="E9" s="18" t="s">
        <v>38</v>
      </c>
      <c r="F9" s="18" t="s">
        <v>39</v>
      </c>
      <c r="G9" s="15" t="s">
        <v>40</v>
      </c>
      <c r="H9" s="18" t="s">
        <v>41</v>
      </c>
      <c r="I9" s="18" t="s">
        <v>42</v>
      </c>
      <c r="J9" s="18" t="s">
        <v>43</v>
      </c>
      <c r="K9" s="18" t="s">
        <v>44</v>
      </c>
      <c r="L9" s="18" t="s">
        <v>45</v>
      </c>
      <c r="M9" s="15" t="s">
        <v>46</v>
      </c>
      <c r="N9" s="15">
        <f>O9+Q9+P9</f>
        <v>29.98</v>
      </c>
      <c r="O9" s="34">
        <v>28.98</v>
      </c>
      <c r="P9" s="34"/>
      <c r="Q9" s="34">
        <v>1</v>
      </c>
      <c r="R9" s="34">
        <v>222</v>
      </c>
      <c r="S9" s="34">
        <v>754</v>
      </c>
      <c r="T9" s="18"/>
      <c r="U9" s="18">
        <v>46</v>
      </c>
      <c r="V9" s="18">
        <v>171</v>
      </c>
      <c r="W9" s="18" t="s">
        <v>47</v>
      </c>
      <c r="X9" s="18" t="s">
        <v>48</v>
      </c>
      <c r="Y9" s="18" t="s">
        <v>49</v>
      </c>
    </row>
    <row r="10" spans="1:214" s="3" customFormat="1" ht="28.5">
      <c r="A10" s="15">
        <v>2</v>
      </c>
      <c r="B10" s="18" t="s">
        <v>35</v>
      </c>
      <c r="C10" s="18" t="s">
        <v>50</v>
      </c>
      <c r="D10" s="18" t="s">
        <v>37</v>
      </c>
      <c r="E10" s="18" t="s">
        <v>38</v>
      </c>
      <c r="F10" s="18" t="s">
        <v>39</v>
      </c>
      <c r="G10" s="15" t="s">
        <v>40</v>
      </c>
      <c r="H10" s="18" t="s">
        <v>51</v>
      </c>
      <c r="I10" s="18" t="s">
        <v>42</v>
      </c>
      <c r="J10" s="18" t="s">
        <v>52</v>
      </c>
      <c r="K10" s="18" t="s">
        <v>53</v>
      </c>
      <c r="L10" s="18" t="s">
        <v>54</v>
      </c>
      <c r="M10" s="15" t="s">
        <v>46</v>
      </c>
      <c r="N10" s="15">
        <f>O10+Q10+P10</f>
        <v>6</v>
      </c>
      <c r="O10" s="34">
        <v>5.4</v>
      </c>
      <c r="P10" s="34"/>
      <c r="Q10" s="34">
        <v>0.6</v>
      </c>
      <c r="R10" s="34">
        <v>222</v>
      </c>
      <c r="S10" s="34">
        <v>754</v>
      </c>
      <c r="T10" s="18"/>
      <c r="U10" s="18">
        <v>46</v>
      </c>
      <c r="V10" s="18">
        <v>171</v>
      </c>
      <c r="W10" s="18" t="s">
        <v>47</v>
      </c>
      <c r="X10" s="18" t="s">
        <v>48</v>
      </c>
      <c r="Y10" s="18" t="s">
        <v>49</v>
      </c>
    </row>
    <row r="11" spans="1:214" s="3" customFormat="1" ht="57">
      <c r="A11" s="15">
        <v>3</v>
      </c>
      <c r="B11" s="18" t="s">
        <v>35</v>
      </c>
      <c r="C11" s="18" t="s">
        <v>55</v>
      </c>
      <c r="D11" s="18" t="s">
        <v>37</v>
      </c>
      <c r="E11" s="18" t="s">
        <v>38</v>
      </c>
      <c r="F11" s="18" t="s">
        <v>39</v>
      </c>
      <c r="G11" s="18" t="s">
        <v>56</v>
      </c>
      <c r="H11" s="18" t="s">
        <v>57</v>
      </c>
      <c r="I11" s="18" t="s">
        <v>42</v>
      </c>
      <c r="J11" s="18" t="s">
        <v>58</v>
      </c>
      <c r="K11" s="18" t="s">
        <v>59</v>
      </c>
      <c r="L11" s="18" t="s">
        <v>60</v>
      </c>
      <c r="M11" s="15" t="s">
        <v>46</v>
      </c>
      <c r="N11" s="15">
        <f>O11+Q11+P11</f>
        <v>2.82</v>
      </c>
      <c r="O11" s="34">
        <v>2.3199999999999998</v>
      </c>
      <c r="P11" s="34"/>
      <c r="Q11" s="34">
        <v>0.5</v>
      </c>
      <c r="R11" s="34">
        <v>345</v>
      </c>
      <c r="S11" s="34">
        <v>1138</v>
      </c>
      <c r="T11" s="18">
        <v>1</v>
      </c>
      <c r="U11" s="18">
        <v>86</v>
      </c>
      <c r="V11" s="18">
        <v>321</v>
      </c>
      <c r="W11" s="18" t="s">
        <v>47</v>
      </c>
      <c r="X11" s="18" t="s">
        <v>48</v>
      </c>
      <c r="Y11" s="18" t="s">
        <v>49</v>
      </c>
    </row>
    <row r="12" spans="1:214" s="3" customFormat="1" ht="57">
      <c r="A12" s="15">
        <v>4</v>
      </c>
      <c r="B12" s="18" t="s">
        <v>61</v>
      </c>
      <c r="C12" s="18" t="s">
        <v>62</v>
      </c>
      <c r="D12" s="18" t="s">
        <v>37</v>
      </c>
      <c r="E12" s="18" t="s">
        <v>38</v>
      </c>
      <c r="F12" s="18" t="s">
        <v>39</v>
      </c>
      <c r="G12" s="18" t="s">
        <v>56</v>
      </c>
      <c r="H12" s="18" t="s">
        <v>63</v>
      </c>
      <c r="I12" s="18" t="s">
        <v>64</v>
      </c>
      <c r="J12" s="18" t="s">
        <v>65</v>
      </c>
      <c r="K12" s="18" t="s">
        <v>66</v>
      </c>
      <c r="L12" s="18" t="s">
        <v>67</v>
      </c>
      <c r="M12" s="15" t="s">
        <v>46</v>
      </c>
      <c r="N12" s="15">
        <f>O12+Q12+P12</f>
        <v>6.25</v>
      </c>
      <c r="O12" s="34">
        <v>5.25</v>
      </c>
      <c r="P12" s="34"/>
      <c r="Q12" s="34">
        <v>1</v>
      </c>
      <c r="R12" s="34">
        <v>55</v>
      </c>
      <c r="S12" s="34">
        <v>240</v>
      </c>
      <c r="T12" s="18">
        <v>1</v>
      </c>
      <c r="U12" s="18">
        <v>25</v>
      </c>
      <c r="V12" s="18">
        <v>135</v>
      </c>
      <c r="W12" s="18" t="s">
        <v>47</v>
      </c>
      <c r="X12" s="18" t="s">
        <v>68</v>
      </c>
      <c r="Y12" s="18" t="s">
        <v>69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</row>
    <row r="13" spans="1:214" s="3" customFormat="1" ht="71.25">
      <c r="A13" s="15">
        <v>5</v>
      </c>
      <c r="B13" s="18" t="s">
        <v>61</v>
      </c>
      <c r="C13" s="18" t="s">
        <v>70</v>
      </c>
      <c r="D13" s="18" t="s">
        <v>71</v>
      </c>
      <c r="E13" s="18" t="s">
        <v>38</v>
      </c>
      <c r="F13" s="18" t="s">
        <v>39</v>
      </c>
      <c r="G13" s="18" t="s">
        <v>40</v>
      </c>
      <c r="H13" s="18" t="s">
        <v>72</v>
      </c>
      <c r="I13" s="18" t="s">
        <v>73</v>
      </c>
      <c r="J13" s="18" t="s">
        <v>74</v>
      </c>
      <c r="K13" s="18" t="s">
        <v>75</v>
      </c>
      <c r="L13" s="18" t="s">
        <v>76</v>
      </c>
      <c r="M13" s="15" t="s">
        <v>46</v>
      </c>
      <c r="N13" s="15">
        <f>O13+Q13+P13</f>
        <v>4.8</v>
      </c>
      <c r="O13" s="34">
        <v>4.5</v>
      </c>
      <c r="P13" s="34"/>
      <c r="Q13" s="34">
        <v>0.3</v>
      </c>
      <c r="R13" s="34">
        <v>70</v>
      </c>
      <c r="S13" s="34">
        <v>315</v>
      </c>
      <c r="T13" s="18">
        <v>0</v>
      </c>
      <c r="U13" s="18">
        <v>3</v>
      </c>
      <c r="V13" s="18">
        <v>9</v>
      </c>
      <c r="W13" s="18" t="s">
        <v>47</v>
      </c>
      <c r="X13" s="18" t="s">
        <v>68</v>
      </c>
      <c r="Y13" s="18" t="s">
        <v>77</v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</row>
    <row r="14" spans="1:214" s="4" customFormat="1" ht="28.5">
      <c r="A14" s="19" t="s">
        <v>78</v>
      </c>
      <c r="B14" s="20"/>
      <c r="C14" s="20"/>
      <c r="D14" s="20"/>
      <c r="E14" s="20"/>
      <c r="F14" s="20"/>
      <c r="G14" s="19"/>
      <c r="H14" s="19"/>
      <c r="I14" s="19"/>
      <c r="J14" s="19"/>
      <c r="K14" s="19"/>
      <c r="L14" s="19"/>
      <c r="M14" s="15" t="s">
        <v>46</v>
      </c>
      <c r="N14" s="16">
        <f>SUM(N15:N16)</f>
        <v>40</v>
      </c>
      <c r="O14" s="16">
        <f t="shared" ref="O14:V14" si="3">SUM(O15:O16)</f>
        <v>16</v>
      </c>
      <c r="P14" s="16">
        <f t="shared" si="3"/>
        <v>0</v>
      </c>
      <c r="Q14" s="16">
        <f t="shared" si="3"/>
        <v>24</v>
      </c>
      <c r="R14" s="16">
        <f t="shared" si="3"/>
        <v>423</v>
      </c>
      <c r="S14" s="16">
        <f t="shared" si="3"/>
        <v>1426</v>
      </c>
      <c r="T14" s="16">
        <f t="shared" si="3"/>
        <v>1</v>
      </c>
      <c r="U14" s="16">
        <f t="shared" si="3"/>
        <v>48</v>
      </c>
      <c r="V14" s="16">
        <f t="shared" si="3"/>
        <v>180</v>
      </c>
      <c r="W14" s="19"/>
      <c r="X14" s="19"/>
      <c r="Y14" s="19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</row>
    <row r="15" spans="1:214" s="5" customFormat="1" ht="85.5">
      <c r="A15" s="15">
        <v>6</v>
      </c>
      <c r="B15" s="21" t="s">
        <v>79</v>
      </c>
      <c r="C15" s="21" t="s">
        <v>80</v>
      </c>
      <c r="D15" s="21" t="s">
        <v>37</v>
      </c>
      <c r="E15" s="21" t="s">
        <v>38</v>
      </c>
      <c r="F15" s="21" t="s">
        <v>81</v>
      </c>
      <c r="G15" s="21" t="s">
        <v>40</v>
      </c>
      <c r="H15" s="21" t="s">
        <v>82</v>
      </c>
      <c r="I15" s="21" t="s">
        <v>83</v>
      </c>
      <c r="J15" s="21" t="s">
        <v>84</v>
      </c>
      <c r="K15" s="21" t="s">
        <v>85</v>
      </c>
      <c r="L15" s="21" t="s">
        <v>86</v>
      </c>
      <c r="M15" s="15" t="s">
        <v>46</v>
      </c>
      <c r="N15" s="15">
        <f>O15+Q15+P15</f>
        <v>10</v>
      </c>
      <c r="O15" s="28">
        <v>8</v>
      </c>
      <c r="P15" s="28"/>
      <c r="Q15" s="28">
        <v>2</v>
      </c>
      <c r="R15" s="34">
        <v>140</v>
      </c>
      <c r="S15" s="34">
        <v>357</v>
      </c>
      <c r="T15" s="28"/>
      <c r="U15" s="28">
        <v>22</v>
      </c>
      <c r="V15" s="28">
        <v>90</v>
      </c>
      <c r="W15" s="21" t="s">
        <v>47</v>
      </c>
      <c r="X15" s="21" t="s">
        <v>87</v>
      </c>
      <c r="Y15" s="21" t="s">
        <v>88</v>
      </c>
    </row>
    <row r="16" spans="1:214" s="6" customFormat="1" ht="128.25">
      <c r="A16" s="15">
        <v>7</v>
      </c>
      <c r="B16" s="18" t="s">
        <v>79</v>
      </c>
      <c r="C16" s="18" t="s">
        <v>89</v>
      </c>
      <c r="D16" s="18" t="s">
        <v>71</v>
      </c>
      <c r="E16" s="18" t="s">
        <v>38</v>
      </c>
      <c r="F16" s="18" t="s">
        <v>39</v>
      </c>
      <c r="G16" s="18" t="s">
        <v>90</v>
      </c>
      <c r="H16" s="18" t="s">
        <v>91</v>
      </c>
      <c r="I16" s="18" t="s">
        <v>42</v>
      </c>
      <c r="J16" s="35" t="s">
        <v>92</v>
      </c>
      <c r="K16" s="36" t="s">
        <v>93</v>
      </c>
      <c r="L16" s="37" t="s">
        <v>94</v>
      </c>
      <c r="M16" s="15" t="s">
        <v>46</v>
      </c>
      <c r="N16" s="15">
        <f>O16+Q16+P16</f>
        <v>30</v>
      </c>
      <c r="O16" s="34">
        <v>8</v>
      </c>
      <c r="P16" s="34"/>
      <c r="Q16" s="34">
        <v>22</v>
      </c>
      <c r="R16" s="34">
        <v>283</v>
      </c>
      <c r="S16" s="34">
        <v>1069</v>
      </c>
      <c r="T16" s="18">
        <v>1</v>
      </c>
      <c r="U16" s="18">
        <v>26</v>
      </c>
      <c r="V16" s="18">
        <v>90</v>
      </c>
      <c r="W16" s="18" t="s">
        <v>95</v>
      </c>
      <c r="X16" s="18" t="s">
        <v>87</v>
      </c>
      <c r="Y16" s="18" t="s">
        <v>96</v>
      </c>
    </row>
    <row r="17" spans="1:25" s="2" customFormat="1" ht="28.5">
      <c r="A17" s="19" t="s">
        <v>97</v>
      </c>
      <c r="B17" s="20"/>
      <c r="C17" s="20"/>
      <c r="D17" s="20"/>
      <c r="E17" s="20"/>
      <c r="F17" s="20"/>
      <c r="G17" s="19"/>
      <c r="H17" s="19"/>
      <c r="I17" s="19"/>
      <c r="J17" s="38"/>
      <c r="K17" s="39"/>
      <c r="L17" s="40"/>
      <c r="M17" s="15" t="s">
        <v>46</v>
      </c>
      <c r="N17" s="16">
        <f>SUM(N18:N22)</f>
        <v>259.23</v>
      </c>
      <c r="O17" s="16">
        <f t="shared" ref="O17:V17" si="4">SUM(O18:O22)</f>
        <v>242.73</v>
      </c>
      <c r="P17" s="16">
        <f t="shared" si="4"/>
        <v>0</v>
      </c>
      <c r="Q17" s="16">
        <f t="shared" si="4"/>
        <v>16.5</v>
      </c>
      <c r="R17" s="16">
        <f t="shared" si="4"/>
        <v>541</v>
      </c>
      <c r="S17" s="16">
        <f t="shared" si="4"/>
        <v>1806</v>
      </c>
      <c r="T17" s="16">
        <f t="shared" si="4"/>
        <v>1</v>
      </c>
      <c r="U17" s="16">
        <f t="shared" si="4"/>
        <v>41</v>
      </c>
      <c r="V17" s="16">
        <f t="shared" si="4"/>
        <v>129</v>
      </c>
      <c r="W17" s="19"/>
      <c r="X17" s="19"/>
      <c r="Y17" s="19"/>
    </row>
    <row r="18" spans="1:25" ht="128.25">
      <c r="A18" s="15">
        <v>8</v>
      </c>
      <c r="B18" s="15" t="s">
        <v>79</v>
      </c>
      <c r="C18" s="15" t="s">
        <v>89</v>
      </c>
      <c r="D18" s="15" t="s">
        <v>37</v>
      </c>
      <c r="E18" s="15" t="s">
        <v>38</v>
      </c>
      <c r="F18" s="15" t="s">
        <v>39</v>
      </c>
      <c r="G18" s="15" t="s">
        <v>40</v>
      </c>
      <c r="H18" s="15" t="s">
        <v>98</v>
      </c>
      <c r="I18" s="15" t="s">
        <v>89</v>
      </c>
      <c r="J18" s="15" t="s">
        <v>99</v>
      </c>
      <c r="K18" s="15" t="s">
        <v>100</v>
      </c>
      <c r="L18" s="15" t="s">
        <v>101</v>
      </c>
      <c r="M18" s="15" t="s">
        <v>46</v>
      </c>
      <c r="N18" s="15">
        <f>O18+Q18+P18</f>
        <v>155.72999999999999</v>
      </c>
      <c r="O18" s="15">
        <v>154.72999999999999</v>
      </c>
      <c r="P18" s="15"/>
      <c r="Q18" s="15">
        <v>1</v>
      </c>
      <c r="R18" s="15">
        <v>283</v>
      </c>
      <c r="S18" s="15">
        <v>1069</v>
      </c>
      <c r="T18" s="15">
        <v>1</v>
      </c>
      <c r="U18" s="15">
        <v>27</v>
      </c>
      <c r="V18" s="15">
        <v>94</v>
      </c>
      <c r="W18" s="18" t="s">
        <v>47</v>
      </c>
      <c r="X18" s="15" t="s">
        <v>87</v>
      </c>
      <c r="Y18" s="21" t="s">
        <v>102</v>
      </c>
    </row>
    <row r="19" spans="1:25" ht="57">
      <c r="A19" s="15">
        <v>9</v>
      </c>
      <c r="B19" s="15" t="s">
        <v>79</v>
      </c>
      <c r="C19" s="15" t="s">
        <v>103</v>
      </c>
      <c r="D19" s="15" t="s">
        <v>37</v>
      </c>
      <c r="E19" s="15" t="s">
        <v>38</v>
      </c>
      <c r="F19" s="15" t="s">
        <v>39</v>
      </c>
      <c r="G19" s="15" t="s">
        <v>40</v>
      </c>
      <c r="H19" s="15" t="s">
        <v>104</v>
      </c>
      <c r="I19" s="15" t="s">
        <v>105</v>
      </c>
      <c r="J19" s="15" t="s">
        <v>106</v>
      </c>
      <c r="K19" s="15" t="s">
        <v>107</v>
      </c>
      <c r="L19" s="15" t="s">
        <v>108</v>
      </c>
      <c r="M19" s="15" t="s">
        <v>46</v>
      </c>
      <c r="N19" s="15">
        <f>O19+Q19+P19</f>
        <v>8.5</v>
      </c>
      <c r="O19" s="15">
        <v>8</v>
      </c>
      <c r="P19" s="15"/>
      <c r="Q19" s="15">
        <v>0.5</v>
      </c>
      <c r="R19" s="50">
        <v>60</v>
      </c>
      <c r="S19" s="50">
        <v>189</v>
      </c>
      <c r="T19" s="50"/>
      <c r="U19" s="50">
        <v>6</v>
      </c>
      <c r="V19" s="50">
        <v>20</v>
      </c>
      <c r="W19" s="18" t="s">
        <v>109</v>
      </c>
      <c r="X19" s="15" t="s">
        <v>87</v>
      </c>
      <c r="Y19" s="21" t="s">
        <v>110</v>
      </c>
    </row>
    <row r="20" spans="1:25" s="7" customFormat="1" ht="83.25" customHeight="1">
      <c r="A20" s="15">
        <v>10</v>
      </c>
      <c r="B20" s="22" t="s">
        <v>111</v>
      </c>
      <c r="C20" s="23" t="s">
        <v>112</v>
      </c>
      <c r="D20" s="22" t="s">
        <v>37</v>
      </c>
      <c r="E20" s="22" t="s">
        <v>38</v>
      </c>
      <c r="F20" s="22" t="s">
        <v>113</v>
      </c>
      <c r="G20" s="22" t="s">
        <v>113</v>
      </c>
      <c r="H20" s="23" t="s">
        <v>114</v>
      </c>
      <c r="I20" s="23" t="s">
        <v>115</v>
      </c>
      <c r="J20" s="23" t="s">
        <v>116</v>
      </c>
      <c r="K20" s="22" t="s">
        <v>117</v>
      </c>
      <c r="L20" s="22" t="s">
        <v>117</v>
      </c>
      <c r="M20" s="22">
        <v>2021.12</v>
      </c>
      <c r="N20" s="23">
        <v>40</v>
      </c>
      <c r="O20" s="23">
        <v>35</v>
      </c>
      <c r="P20" s="23">
        <v>0</v>
      </c>
      <c r="Q20" s="23">
        <v>5</v>
      </c>
      <c r="R20" s="51">
        <v>86</v>
      </c>
      <c r="S20" s="51">
        <v>236</v>
      </c>
      <c r="T20" s="51">
        <v>0</v>
      </c>
      <c r="U20" s="51">
        <v>4</v>
      </c>
      <c r="V20" s="51">
        <v>5</v>
      </c>
      <c r="W20" s="22" t="s">
        <v>111</v>
      </c>
      <c r="X20" s="22" t="s">
        <v>112</v>
      </c>
      <c r="Y20" s="22"/>
    </row>
    <row r="21" spans="1:25" s="7" customFormat="1" ht="83.25" customHeight="1">
      <c r="A21" s="15">
        <v>11</v>
      </c>
      <c r="B21" s="24" t="s">
        <v>118</v>
      </c>
      <c r="C21" s="25" t="s">
        <v>119</v>
      </c>
      <c r="D21" s="22" t="s">
        <v>37</v>
      </c>
      <c r="E21" s="22" t="s">
        <v>38</v>
      </c>
      <c r="F21" s="22" t="s">
        <v>113</v>
      </c>
      <c r="G21" s="22" t="s">
        <v>113</v>
      </c>
      <c r="H21" s="23" t="s">
        <v>120</v>
      </c>
      <c r="I21" s="23" t="s">
        <v>119</v>
      </c>
      <c r="J21" s="23" t="s">
        <v>121</v>
      </c>
      <c r="K21" s="22" t="s">
        <v>117</v>
      </c>
      <c r="L21" s="22" t="s">
        <v>117</v>
      </c>
      <c r="M21" s="22">
        <v>2022.12</v>
      </c>
      <c r="N21" s="41">
        <v>25</v>
      </c>
      <c r="O21" s="42">
        <v>20</v>
      </c>
      <c r="P21" s="23">
        <v>0</v>
      </c>
      <c r="Q21" s="23">
        <v>5</v>
      </c>
      <c r="R21" s="51">
        <v>56</v>
      </c>
      <c r="S21" s="51">
        <v>156</v>
      </c>
      <c r="T21" s="51">
        <v>0</v>
      </c>
      <c r="U21" s="51">
        <v>2</v>
      </c>
      <c r="V21" s="51">
        <v>5</v>
      </c>
      <c r="W21" s="22" t="s">
        <v>118</v>
      </c>
      <c r="X21" s="22" t="s">
        <v>119</v>
      </c>
      <c r="Y21" s="22"/>
    </row>
    <row r="22" spans="1:25" s="7" customFormat="1" ht="83.25" customHeight="1">
      <c r="A22" s="15">
        <v>12</v>
      </c>
      <c r="B22" s="24" t="s">
        <v>118</v>
      </c>
      <c r="C22" s="25" t="s">
        <v>119</v>
      </c>
      <c r="D22" s="22" t="s">
        <v>37</v>
      </c>
      <c r="E22" s="22" t="s">
        <v>38</v>
      </c>
      <c r="F22" s="22" t="s">
        <v>113</v>
      </c>
      <c r="G22" s="22" t="s">
        <v>113</v>
      </c>
      <c r="H22" s="23" t="s">
        <v>122</v>
      </c>
      <c r="I22" s="23" t="s">
        <v>119</v>
      </c>
      <c r="J22" s="43" t="s">
        <v>123</v>
      </c>
      <c r="K22" s="22" t="s">
        <v>117</v>
      </c>
      <c r="L22" s="22" t="s">
        <v>117</v>
      </c>
      <c r="M22" s="22">
        <v>2023.12</v>
      </c>
      <c r="N22" s="41">
        <v>30</v>
      </c>
      <c r="O22" s="42">
        <v>25</v>
      </c>
      <c r="P22" s="23">
        <v>0</v>
      </c>
      <c r="Q22" s="23">
        <v>5</v>
      </c>
      <c r="R22" s="51">
        <v>56</v>
      </c>
      <c r="S22" s="51">
        <v>156</v>
      </c>
      <c r="T22" s="51">
        <v>0</v>
      </c>
      <c r="U22" s="51">
        <v>2</v>
      </c>
      <c r="V22" s="51">
        <v>5</v>
      </c>
      <c r="W22" s="22" t="s">
        <v>118</v>
      </c>
      <c r="X22" s="22" t="s">
        <v>119</v>
      </c>
      <c r="Y22" s="22"/>
    </row>
    <row r="23" spans="1:25" s="8" customFormat="1" ht="28.5">
      <c r="A23" s="26" t="s">
        <v>124</v>
      </c>
      <c r="B23" s="27"/>
      <c r="C23" s="27"/>
      <c r="D23" s="27"/>
      <c r="E23" s="27"/>
      <c r="F23" s="27"/>
      <c r="G23" s="26"/>
      <c r="H23" s="26"/>
      <c r="I23" s="26"/>
      <c r="J23" s="26"/>
      <c r="K23" s="26"/>
      <c r="L23" s="26"/>
      <c r="M23" s="15" t="s">
        <v>46</v>
      </c>
      <c r="N23" s="16">
        <f>N24+N27</f>
        <v>281.64</v>
      </c>
      <c r="O23" s="16">
        <f t="shared" ref="O23:V23" si="5">O24+O27</f>
        <v>250.02</v>
      </c>
      <c r="P23" s="16">
        <f t="shared" si="5"/>
        <v>20</v>
      </c>
      <c r="Q23" s="16">
        <f t="shared" si="5"/>
        <v>11.62</v>
      </c>
      <c r="R23" s="16">
        <f t="shared" si="5"/>
        <v>5025</v>
      </c>
      <c r="S23" s="16">
        <f t="shared" si="5"/>
        <v>15634</v>
      </c>
      <c r="T23" s="16">
        <f t="shared" si="5"/>
        <v>2</v>
      </c>
      <c r="U23" s="16">
        <f t="shared" si="5"/>
        <v>176</v>
      </c>
      <c r="V23" s="16">
        <f t="shared" si="5"/>
        <v>651</v>
      </c>
      <c r="W23" s="26"/>
      <c r="X23" s="26"/>
      <c r="Y23" s="26"/>
    </row>
    <row r="24" spans="1:25" s="8" customFormat="1" ht="28.5">
      <c r="A24" s="26" t="s">
        <v>125</v>
      </c>
      <c r="B24" s="27"/>
      <c r="C24" s="27"/>
      <c r="D24" s="27"/>
      <c r="E24" s="27"/>
      <c r="F24" s="27"/>
      <c r="G24" s="26"/>
      <c r="H24" s="26"/>
      <c r="I24" s="26"/>
      <c r="J24" s="26"/>
      <c r="K24" s="26"/>
      <c r="L24" s="26"/>
      <c r="M24" s="15" t="s">
        <v>46</v>
      </c>
      <c r="N24" s="16">
        <f>SUM(N25:N26)</f>
        <v>58.72</v>
      </c>
      <c r="O24" s="16">
        <f t="shared" ref="O24:V24" si="6">SUM(O25:O26)</f>
        <v>52.12</v>
      </c>
      <c r="P24" s="16">
        <f t="shared" si="6"/>
        <v>0</v>
      </c>
      <c r="Q24" s="16">
        <f t="shared" si="6"/>
        <v>6.6</v>
      </c>
      <c r="R24" s="16">
        <f t="shared" si="6"/>
        <v>361</v>
      </c>
      <c r="S24" s="16">
        <f t="shared" si="6"/>
        <v>1274</v>
      </c>
      <c r="T24" s="16">
        <f t="shared" si="6"/>
        <v>0</v>
      </c>
      <c r="U24" s="16">
        <f t="shared" si="6"/>
        <v>44</v>
      </c>
      <c r="V24" s="16">
        <f t="shared" si="6"/>
        <v>178</v>
      </c>
      <c r="W24" s="26"/>
      <c r="X24" s="26"/>
      <c r="Y24" s="26"/>
    </row>
    <row r="25" spans="1:25" s="9" customFormat="1" ht="57">
      <c r="A25" s="15">
        <v>13</v>
      </c>
      <c r="B25" s="21" t="s">
        <v>126</v>
      </c>
      <c r="C25" s="21" t="s">
        <v>127</v>
      </c>
      <c r="D25" s="15" t="s">
        <v>37</v>
      </c>
      <c r="E25" s="21" t="s">
        <v>128</v>
      </c>
      <c r="F25" s="15" t="s">
        <v>129</v>
      </c>
      <c r="G25" s="15" t="s">
        <v>40</v>
      </c>
      <c r="H25" s="15" t="s">
        <v>130</v>
      </c>
      <c r="I25" s="15" t="s">
        <v>131</v>
      </c>
      <c r="J25" s="15" t="s">
        <v>132</v>
      </c>
      <c r="K25" s="15" t="s">
        <v>133</v>
      </c>
      <c r="L25" s="15" t="s">
        <v>134</v>
      </c>
      <c r="M25" s="15" t="s">
        <v>46</v>
      </c>
      <c r="N25" s="15">
        <f>O25+Q25+P25</f>
        <v>41.12</v>
      </c>
      <c r="O25" s="15">
        <v>36.119999999999997</v>
      </c>
      <c r="P25" s="28"/>
      <c r="Q25" s="15">
        <v>5</v>
      </c>
      <c r="R25" s="15">
        <v>274</v>
      </c>
      <c r="S25" s="15">
        <v>960</v>
      </c>
      <c r="T25" s="15">
        <v>0</v>
      </c>
      <c r="U25" s="15">
        <v>36</v>
      </c>
      <c r="V25" s="15">
        <v>146</v>
      </c>
      <c r="W25" s="52" t="s">
        <v>135</v>
      </c>
      <c r="X25" s="21" t="s">
        <v>136</v>
      </c>
      <c r="Y25" s="15" t="s">
        <v>137</v>
      </c>
    </row>
    <row r="26" spans="1:25" s="10" customFormat="1" ht="57">
      <c r="A26" s="15">
        <v>14</v>
      </c>
      <c r="B26" s="21" t="s">
        <v>138</v>
      </c>
      <c r="C26" s="21" t="s">
        <v>139</v>
      </c>
      <c r="D26" s="21" t="s">
        <v>37</v>
      </c>
      <c r="E26" s="21" t="s">
        <v>128</v>
      </c>
      <c r="F26" s="21" t="s">
        <v>129</v>
      </c>
      <c r="G26" s="21" t="s">
        <v>40</v>
      </c>
      <c r="H26" s="21" t="s">
        <v>140</v>
      </c>
      <c r="I26" s="21" t="s">
        <v>141</v>
      </c>
      <c r="J26" s="21" t="s">
        <v>142</v>
      </c>
      <c r="K26" s="21" t="s">
        <v>133</v>
      </c>
      <c r="L26" s="21" t="s">
        <v>143</v>
      </c>
      <c r="M26" s="15" t="s">
        <v>46</v>
      </c>
      <c r="N26" s="15">
        <f>O26+Q26+P26</f>
        <v>17.600000000000001</v>
      </c>
      <c r="O26" s="28">
        <v>16</v>
      </c>
      <c r="P26" s="28"/>
      <c r="Q26" s="28">
        <v>1.6</v>
      </c>
      <c r="R26" s="28">
        <v>87</v>
      </c>
      <c r="S26" s="28">
        <v>314</v>
      </c>
      <c r="T26" s="28"/>
      <c r="U26" s="28">
        <v>8</v>
      </c>
      <c r="V26" s="28">
        <v>32</v>
      </c>
      <c r="W26" s="21" t="s">
        <v>135</v>
      </c>
      <c r="X26" s="21" t="s">
        <v>144</v>
      </c>
      <c r="Y26" s="21" t="s">
        <v>145</v>
      </c>
    </row>
    <row r="27" spans="1:25" s="8" customFormat="1" ht="28.5">
      <c r="A27" s="26" t="s">
        <v>146</v>
      </c>
      <c r="B27" s="27"/>
      <c r="C27" s="27"/>
      <c r="D27" s="27"/>
      <c r="E27" s="27"/>
      <c r="F27" s="27"/>
      <c r="G27" s="26"/>
      <c r="H27" s="26"/>
      <c r="I27" s="26"/>
      <c r="J27" s="26"/>
      <c r="K27" s="26"/>
      <c r="L27" s="26"/>
      <c r="M27" s="15" t="s">
        <v>46</v>
      </c>
      <c r="N27" s="16">
        <f>SUM(N28:N31)</f>
        <v>222.92</v>
      </c>
      <c r="O27" s="16">
        <f>SUM(O28:O31)</f>
        <v>197.9</v>
      </c>
      <c r="P27" s="16">
        <f t="shared" ref="P27:V27" si="7">SUM(P28:P31)</f>
        <v>20</v>
      </c>
      <c r="Q27" s="16">
        <f t="shared" si="7"/>
        <v>5.0199999999999996</v>
      </c>
      <c r="R27" s="16">
        <f t="shared" si="7"/>
        <v>4664</v>
      </c>
      <c r="S27" s="16">
        <f t="shared" si="7"/>
        <v>14360</v>
      </c>
      <c r="T27" s="16">
        <f t="shared" si="7"/>
        <v>2</v>
      </c>
      <c r="U27" s="16">
        <f t="shared" si="7"/>
        <v>132</v>
      </c>
      <c r="V27" s="16">
        <f t="shared" si="7"/>
        <v>473</v>
      </c>
      <c r="W27" s="26"/>
      <c r="X27" s="26"/>
      <c r="Y27" s="26"/>
    </row>
    <row r="28" spans="1:25" s="6" customFormat="1" ht="99.75">
      <c r="A28" s="15">
        <v>15</v>
      </c>
      <c r="B28" s="28" t="s">
        <v>147</v>
      </c>
      <c r="C28" s="21" t="s">
        <v>148</v>
      </c>
      <c r="D28" s="21" t="s">
        <v>37</v>
      </c>
      <c r="E28" s="21" t="s">
        <v>128</v>
      </c>
      <c r="F28" s="28" t="s">
        <v>149</v>
      </c>
      <c r="G28" s="21" t="s">
        <v>40</v>
      </c>
      <c r="H28" s="21" t="s">
        <v>150</v>
      </c>
      <c r="I28" s="21" t="s">
        <v>151</v>
      </c>
      <c r="J28" s="21" t="s">
        <v>152</v>
      </c>
      <c r="K28" s="28" t="s">
        <v>153</v>
      </c>
      <c r="L28" s="28" t="s">
        <v>44</v>
      </c>
      <c r="M28" s="15" t="s">
        <v>46</v>
      </c>
      <c r="N28" s="15">
        <f>O28+Q28+P28</f>
        <v>29.9</v>
      </c>
      <c r="O28" s="28">
        <v>27.9</v>
      </c>
      <c r="P28" s="28"/>
      <c r="Q28" s="28">
        <v>2</v>
      </c>
      <c r="R28" s="28">
        <v>275</v>
      </c>
      <c r="S28" s="28">
        <v>1050</v>
      </c>
      <c r="T28" s="28">
        <v>1</v>
      </c>
      <c r="U28" s="28">
        <v>64</v>
      </c>
      <c r="V28" s="28">
        <v>240</v>
      </c>
      <c r="W28" s="28" t="s">
        <v>154</v>
      </c>
      <c r="X28" s="28" t="s">
        <v>155</v>
      </c>
      <c r="Y28" s="21" t="s">
        <v>156</v>
      </c>
    </row>
    <row r="29" spans="1:25" s="11" customFormat="1" ht="42.75">
      <c r="A29" s="15">
        <v>16</v>
      </c>
      <c r="B29" s="29" t="s">
        <v>147</v>
      </c>
      <c r="C29" s="29" t="s">
        <v>157</v>
      </c>
      <c r="D29" s="29" t="s">
        <v>37</v>
      </c>
      <c r="E29" s="29" t="s">
        <v>128</v>
      </c>
      <c r="F29" s="29" t="s">
        <v>149</v>
      </c>
      <c r="G29" s="29" t="s">
        <v>40</v>
      </c>
      <c r="H29" s="29" t="s">
        <v>158</v>
      </c>
      <c r="I29" s="29" t="s">
        <v>159</v>
      </c>
      <c r="J29" s="44" t="s">
        <v>160</v>
      </c>
      <c r="K29" s="45" t="s">
        <v>161</v>
      </c>
      <c r="L29" s="45" t="s">
        <v>44</v>
      </c>
      <c r="M29" s="15" t="s">
        <v>46</v>
      </c>
      <c r="N29" s="15">
        <f>O29+Q29+P29</f>
        <v>71.52</v>
      </c>
      <c r="O29" s="46">
        <v>70</v>
      </c>
      <c r="P29" s="46">
        <v>0</v>
      </c>
      <c r="Q29" s="46">
        <v>1.52</v>
      </c>
      <c r="R29" s="53">
        <v>35</v>
      </c>
      <c r="S29" s="53">
        <v>129</v>
      </c>
      <c r="T29" s="53">
        <v>1</v>
      </c>
      <c r="U29" s="53">
        <v>5</v>
      </c>
      <c r="V29" s="53">
        <v>24</v>
      </c>
      <c r="W29" s="29" t="s">
        <v>47</v>
      </c>
      <c r="X29" s="29" t="s">
        <v>155</v>
      </c>
      <c r="Y29" s="29" t="s">
        <v>162</v>
      </c>
    </row>
    <row r="30" spans="1:25" s="11" customFormat="1" ht="28.5">
      <c r="A30" s="15">
        <v>17</v>
      </c>
      <c r="B30" s="15" t="s">
        <v>138</v>
      </c>
      <c r="C30" s="15" t="s">
        <v>163</v>
      </c>
      <c r="D30" s="15" t="s">
        <v>71</v>
      </c>
      <c r="E30" s="30" t="s">
        <v>128</v>
      </c>
      <c r="F30" s="15" t="s">
        <v>149</v>
      </c>
      <c r="G30" s="15" t="s">
        <v>40</v>
      </c>
      <c r="H30" s="15" t="s">
        <v>164</v>
      </c>
      <c r="I30" s="15"/>
      <c r="J30" s="47" t="s">
        <v>165</v>
      </c>
      <c r="K30" s="32" t="s">
        <v>166</v>
      </c>
      <c r="L30" s="45" t="s">
        <v>44</v>
      </c>
      <c r="M30" s="15" t="s">
        <v>167</v>
      </c>
      <c r="N30" s="15">
        <f>O30+Q30+P30</f>
        <v>55.5</v>
      </c>
      <c r="O30" s="48">
        <v>35</v>
      </c>
      <c r="P30" s="48">
        <v>20</v>
      </c>
      <c r="Q30" s="48">
        <v>0.5</v>
      </c>
      <c r="R30" s="54">
        <v>4071</v>
      </c>
      <c r="S30" s="54">
        <v>12096</v>
      </c>
      <c r="T30" s="54"/>
      <c r="U30" s="54">
        <v>38</v>
      </c>
      <c r="V30" s="54">
        <v>120</v>
      </c>
      <c r="W30" s="15" t="s">
        <v>138</v>
      </c>
      <c r="X30" s="15" t="s">
        <v>138</v>
      </c>
      <c r="Y30" s="15" t="s">
        <v>168</v>
      </c>
    </row>
    <row r="31" spans="1:25" s="9" customFormat="1" ht="57">
      <c r="A31" s="15">
        <v>18</v>
      </c>
      <c r="B31" s="15" t="s">
        <v>79</v>
      </c>
      <c r="C31" s="15" t="s">
        <v>89</v>
      </c>
      <c r="D31" s="15" t="s">
        <v>40</v>
      </c>
      <c r="E31" s="30" t="s">
        <v>128</v>
      </c>
      <c r="F31" s="30" t="s">
        <v>149</v>
      </c>
      <c r="G31" s="30" t="s">
        <v>40</v>
      </c>
      <c r="H31" s="15" t="s">
        <v>169</v>
      </c>
      <c r="I31" s="15"/>
      <c r="J31" s="47" t="s">
        <v>170</v>
      </c>
      <c r="K31" s="32" t="s">
        <v>166</v>
      </c>
      <c r="L31" s="45" t="s">
        <v>44</v>
      </c>
      <c r="M31" s="15" t="s">
        <v>167</v>
      </c>
      <c r="N31" s="15">
        <f>O31+Q31+P31</f>
        <v>66</v>
      </c>
      <c r="O31" s="48">
        <v>65</v>
      </c>
      <c r="P31" s="48"/>
      <c r="Q31" s="48">
        <v>1</v>
      </c>
      <c r="R31" s="54">
        <v>283</v>
      </c>
      <c r="S31" s="54">
        <v>1085</v>
      </c>
      <c r="T31" s="54"/>
      <c r="U31" s="54">
        <v>25</v>
      </c>
      <c r="V31" s="54">
        <v>89</v>
      </c>
      <c r="W31" s="15" t="s">
        <v>87</v>
      </c>
      <c r="X31" s="15" t="s">
        <v>87</v>
      </c>
      <c r="Y31" s="15" t="s">
        <v>171</v>
      </c>
    </row>
    <row r="32" spans="1:25" s="12" customFormat="1" ht="14.25">
      <c r="A32" s="31"/>
      <c r="K32" s="31"/>
      <c r="L32" s="49"/>
    </row>
    <row r="33" spans="1:12" s="12" customFormat="1" ht="14.25">
      <c r="A33" s="31"/>
      <c r="K33" s="31"/>
      <c r="L33" s="49"/>
    </row>
    <row r="34" spans="1:12" s="12" customFormat="1" ht="14.25">
      <c r="A34" s="31"/>
      <c r="K34" s="31"/>
      <c r="L34" s="49"/>
    </row>
  </sheetData>
  <mergeCells count="30">
    <mergeCell ref="P4:P5"/>
    <mergeCell ref="Q4:Q5"/>
    <mergeCell ref="R4:R5"/>
    <mergeCell ref="S4:S5"/>
    <mergeCell ref="W3:W5"/>
    <mergeCell ref="T4:V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A1:Y1"/>
    <mergeCell ref="A2:E2"/>
    <mergeCell ref="G2:I2"/>
    <mergeCell ref="T2:Y2"/>
    <mergeCell ref="I3:M3"/>
    <mergeCell ref="N3:Q3"/>
    <mergeCell ref="R3:V3"/>
    <mergeCell ref="X3:X5"/>
    <mergeCell ref="Y3:Y5"/>
  </mergeCells>
  <phoneticPr fontId="15" type="noConversion"/>
  <dataValidations count="2">
    <dataValidation type="list" allowBlank="1" showInputMessage="1" showErrorMessage="1" sqref="E25">
      <formula1>#REF!</formula1>
    </dataValidation>
    <dataValidation type="list" allowBlank="1" showInputMessage="1" showErrorMessage="1" sqref="G11:G12">
      <formula1>INDIRECT($F$9:$F$13)</formula1>
    </dataValidation>
  </dataValidations>
  <printOptions horizontalCentered="1"/>
  <pageMargins left="0.78680555555555598" right="0.78680555555555598" top="0.98402777777777795" bottom="0.90416666666666701" header="0.51180555555555596" footer="0.78680555555555598"/>
  <pageSetup paperSize="8" scale="43" firstPageNumber="7" fitToHeight="0" orientation="landscape" useFirstPageNumber="1" r:id="rId1"/>
  <headerFooter differentOddEven="1" scaleWithDoc="0">
    <oddFooter>&amp;R&amp;14—   &amp;P   —</oddFooter>
    <evenFooter>&amp;L&amp;14  —   &amp;P  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市级555.2万元</vt:lpstr>
      <vt:lpstr>市级555.2万元!Print_Area</vt:lpstr>
      <vt:lpstr>市级555.2万元!Print_Titles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区扶贫开发局:扶贫开发局</cp:lastModifiedBy>
  <cp:revision>1</cp:revision>
  <cp:lastPrinted>2021-08-06T09:15:00Z</cp:lastPrinted>
  <dcterms:created xsi:type="dcterms:W3CDTF">1996-12-17T01:32:00Z</dcterms:created>
  <dcterms:modified xsi:type="dcterms:W3CDTF">2021-11-22T08:45:05Z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>
    <vt:lpwstr>10</vt:lpwstr>
  </property>
  <property fmtid="{D5CDD505-2E9C-101B-9397-08002B2CF9AE}" pid="4" name="KSOReadingLayout">
    <vt:bool>true</vt:bool>
  </property>
  <property fmtid="{D5CDD505-2E9C-101B-9397-08002B2CF9AE}" pid="5" name="ICV">
    <vt:lpwstr>1DE731ECDB1F4B05ACDAA1356BC04CC9</vt:lpwstr>
  </property>
</Properties>
</file>