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70" activeTab="0"/>
  </bookViews>
  <sheets>
    <sheet name="公共预算收入" sheetId="1" r:id="rId1"/>
    <sheet name="政府性基金收入" sheetId="2" r:id="rId2"/>
    <sheet name="国有资本经营预算" sheetId="3" r:id="rId3"/>
    <sheet name="社会保险基金预算" sheetId="4" r:id="rId4"/>
    <sheet name="涉农整合科目调整表" sheetId="5" r:id="rId5"/>
  </sheets>
  <definedNames>
    <definedName name="_xlnm.Print_Titles" localSheetId="0">'公共预算收入'!$1:$4</definedName>
    <definedName name="_xlnm.Print_Titles" localSheetId="2">'国有资本经营预算'!$2:$4</definedName>
  </definedNames>
  <calcPr fullCalcOnLoad="1"/>
</workbook>
</file>

<file path=xl/sharedStrings.xml><?xml version="1.0" encoding="utf-8"?>
<sst xmlns="http://schemas.openxmlformats.org/spreadsheetml/2006/main" count="224" uniqueCount="199">
  <si>
    <t>附件1:</t>
  </si>
  <si>
    <t>2018年广元市利州区一般公共预算调整表</t>
  </si>
  <si>
    <t>单位：万元</t>
  </si>
  <si>
    <t>项      目</t>
  </si>
  <si>
    <t>年初预算数</t>
  </si>
  <si>
    <t>2017-11-16到位情况</t>
  </si>
  <si>
    <t>调整预算数</t>
  </si>
  <si>
    <t>增（减）额度</t>
  </si>
  <si>
    <t>增（减）额度%</t>
  </si>
  <si>
    <t>备    注</t>
  </si>
  <si>
    <t>一、公共财政收入</t>
  </si>
  <si>
    <t>1. 地方公共财政收入</t>
  </si>
  <si>
    <t>2.上级补助</t>
  </si>
  <si>
    <t>①返还性收入</t>
  </si>
  <si>
    <t>增值税和消费税税收返还收入</t>
  </si>
  <si>
    <t>所得税基数返还收入</t>
  </si>
  <si>
    <t>成品油价格和税费改革税收返还收入</t>
  </si>
  <si>
    <t>增值税收入划分改革返还补助</t>
  </si>
  <si>
    <t>其他税收返还收入</t>
  </si>
  <si>
    <t>②一般性转移支付收入</t>
  </si>
  <si>
    <t>均衡性转移支付收入</t>
  </si>
  <si>
    <t>调整工资转移支付补助收入</t>
  </si>
  <si>
    <t>农村税费改革补助收入</t>
  </si>
  <si>
    <t>资源型城市一次性财力补助</t>
  </si>
  <si>
    <t>调整工资一次性财力补助</t>
  </si>
  <si>
    <t>县级基本财力保障机制奖补资金收入</t>
  </si>
  <si>
    <t>结算补助收入</t>
  </si>
  <si>
    <t>企事业单位划转补助</t>
  </si>
  <si>
    <t>国家重点生态功能区转移支付收入</t>
  </si>
  <si>
    <t>固定数额补助</t>
  </si>
  <si>
    <t>老少边穷转移支付收入</t>
  </si>
  <si>
    <t>公共安全转移支付收入</t>
  </si>
  <si>
    <t>义务教育教育转移支付收入</t>
  </si>
  <si>
    <t xml:space="preserve"> 医疗卫生转移支付收入</t>
  </si>
  <si>
    <t>城乡医疗制度改革，新农合与城镇居民医疗保险合并后上划市级管理。</t>
  </si>
  <si>
    <t>社会保障和就业转移支付收入</t>
  </si>
  <si>
    <t>农林水转移支付收入</t>
  </si>
  <si>
    <t>其他一般性转移支付</t>
  </si>
  <si>
    <t xml:space="preserve">   3.专项转移支付</t>
  </si>
  <si>
    <t>4.地方债券</t>
  </si>
  <si>
    <t>　　促发展债券</t>
  </si>
  <si>
    <t>　　置换债券</t>
  </si>
  <si>
    <t>5.调入资金(其他)</t>
  </si>
  <si>
    <t>　　预算稳定调节基金调入</t>
  </si>
  <si>
    <t xml:space="preserve">     其他调入资金</t>
  </si>
  <si>
    <t>二、公共财政支出</t>
  </si>
  <si>
    <t>　1、一般公共预算支出</t>
  </si>
  <si>
    <t>　　一般公共服务</t>
  </si>
  <si>
    <t>　　国防支出</t>
  </si>
  <si>
    <t>　　公共安全支出</t>
  </si>
  <si>
    <t>　　教育支出</t>
  </si>
  <si>
    <t>　　科学技术支出</t>
  </si>
  <si>
    <t>　　文化体育与传媒支出</t>
  </si>
  <si>
    <t>　　社会保障和就业支出</t>
  </si>
  <si>
    <t>　　医疗卫生与计划生育支出</t>
  </si>
  <si>
    <t>　　节能环保支出</t>
  </si>
  <si>
    <t>　　城乡社区支出</t>
  </si>
  <si>
    <t>　　农林水支出</t>
  </si>
  <si>
    <t>　　交通运输支出</t>
  </si>
  <si>
    <t>　　资源勘探信息等支出</t>
  </si>
  <si>
    <t>　　商业服务业等支出</t>
  </si>
  <si>
    <t>　　金融支出</t>
  </si>
  <si>
    <t>　　国土海洋气象等支出</t>
  </si>
  <si>
    <t>　　住房保障支出</t>
  </si>
  <si>
    <t>　　粮油物资储备支出</t>
  </si>
  <si>
    <t>　　预备费</t>
  </si>
  <si>
    <t>　　国债还本付息支出</t>
  </si>
  <si>
    <t>　　其他支出</t>
  </si>
  <si>
    <t>　2、上解上级支出</t>
  </si>
  <si>
    <t>　　体制上解支出</t>
  </si>
  <si>
    <t xml:space="preserve">　　专项上解支出 </t>
  </si>
  <si>
    <t>　3、债务还本支出</t>
  </si>
  <si>
    <t>三、全年收支平衡情况</t>
  </si>
  <si>
    <t>附件2:</t>
  </si>
  <si>
    <t>2018年广元市利州区政府性基金预算调整表</t>
  </si>
  <si>
    <r>
      <t>项</t>
    </r>
    <r>
      <rPr>
        <b/>
        <sz val="10"/>
        <rFont val="Times New Roman"/>
        <family val="1"/>
      </rPr>
      <t xml:space="preserve">   </t>
    </r>
    <r>
      <rPr>
        <b/>
        <sz val="10"/>
        <rFont val="宋体"/>
        <family val="0"/>
      </rPr>
      <t>　　目</t>
    </r>
  </si>
  <si>
    <t>预算数</t>
  </si>
  <si>
    <t>1-11月已实现</t>
  </si>
  <si>
    <t>增减额</t>
  </si>
  <si>
    <t>增减%</t>
  </si>
  <si>
    <t>备注</t>
  </si>
  <si>
    <t>一、政府性基金收入小计</t>
  </si>
  <si>
    <t>1、上级专项债券补助</t>
  </si>
  <si>
    <t>2、上级专项补助收入</t>
  </si>
  <si>
    <t>3、区本级政府性基金收入</t>
  </si>
  <si>
    <t>　　农网还贷资金收入</t>
  </si>
  <si>
    <t>　　港口建设费收入</t>
  </si>
  <si>
    <t>　　散装水泥专项资金收入</t>
  </si>
  <si>
    <t>　　新型墙体材料专项基金收入</t>
  </si>
  <si>
    <t>　　新菜地开发建设基金收入</t>
  </si>
  <si>
    <t>　　新增建设用地土地有偿使用费收入</t>
  </si>
  <si>
    <t>　　政府住房基金收入</t>
  </si>
  <si>
    <t>　　城市公用事业附加收入</t>
  </si>
  <si>
    <t>　　国有土地收益基金收入</t>
  </si>
  <si>
    <t>　　农业土地开发资金收入</t>
  </si>
  <si>
    <t>　　国有土地使用权出让收入</t>
  </si>
  <si>
    <t>　　大中型水库库区基金收入</t>
  </si>
  <si>
    <t>　　彩票公益金收入</t>
  </si>
  <si>
    <t>　　城市基础设施配套费收入</t>
  </si>
  <si>
    <t>　　小型水库移民扶助基金收入</t>
  </si>
  <si>
    <t>十六、国家重大水利工程建设基金收入</t>
  </si>
  <si>
    <t>十七、车辆通行费</t>
  </si>
  <si>
    <t>十八、无线电频率占用费</t>
  </si>
  <si>
    <t>十九、水土保持补偿费收入</t>
  </si>
  <si>
    <t>二十、其他政府性基金收入</t>
  </si>
  <si>
    <t>二、政府性基金支出小计</t>
  </si>
  <si>
    <t>1、上级专项补助支出</t>
  </si>
  <si>
    <t>2、区本级政府性基金支出</t>
  </si>
  <si>
    <t>　　小型水库移民扶助基金支出及对应专项债务收入安排的支出</t>
  </si>
  <si>
    <t>　　政府住房基金支出及对应专项债务收入安排的支出</t>
  </si>
  <si>
    <t>　　国有土地使用权出让收入安排的支出及对应专项债务收入安排的支出</t>
  </si>
  <si>
    <t>　　城市公用事业附加安排的支出及对应专项债务收入安排的支出</t>
  </si>
  <si>
    <t>　　国有土地收益基金支出及对应专项债务收入安排的支出</t>
  </si>
  <si>
    <t>　　农业土地开发资金支出及对应专项债务收入安排的支出</t>
  </si>
  <si>
    <t>　　新增建设用地土地有偿使用费安排的支出及对应专项债务收入安排的支出</t>
  </si>
  <si>
    <t>　　城市基础设施配套费安排的支出及对应专项债务收入安排的支出</t>
  </si>
  <si>
    <t>　　新菜地开发建设基金支出及对应专项债务收入安排的支出</t>
  </si>
  <si>
    <t>　　大中型水库库区基金支出及对应专项债务收入安排的支出</t>
  </si>
  <si>
    <t>　　国家重大水利工程建设基金支出及对应专项债务收入安排的支出</t>
  </si>
  <si>
    <t>　　水土保持补偿费安排的支出及对应专项债务收入安排的支出</t>
  </si>
  <si>
    <t>　　车辆通行费安排的支出及对应专项债务收入安排的支出</t>
  </si>
  <si>
    <t>　　港口建设费安排的支出及对应专项债务收入安排的支出</t>
  </si>
  <si>
    <t>　　无线电频率占用费安排的支出及对应专项债务收入安排的支出</t>
  </si>
  <si>
    <t>　　散装水泥专项资金支出及对应专项债务收入安排的支出</t>
  </si>
  <si>
    <t>　　新型墙体材料专项基金支出及对应专项债务收入安排的支出</t>
  </si>
  <si>
    <t>　　农网还贷资金支出及对应专项债务收入安排的支出</t>
  </si>
  <si>
    <t>　　其他政府性基金支出及对应专项债务收入安排的支出</t>
  </si>
  <si>
    <t>　　彩票公益金安排的支出及对应专项债务收入安排的支出</t>
  </si>
  <si>
    <t>转移性支出</t>
  </si>
  <si>
    <t>　　政府性基金转移支付</t>
  </si>
  <si>
    <t>　　地震灾后恢复重建补助支出</t>
  </si>
  <si>
    <t xml:space="preserve">    调出资金</t>
  </si>
  <si>
    <t xml:space="preserve">    年终结余</t>
  </si>
  <si>
    <t>附件3：</t>
  </si>
  <si>
    <t>2018年广元市利州区国有资本经营预算调整表</t>
  </si>
  <si>
    <t>一、利润收入</t>
  </si>
  <si>
    <t>一、解决历史遗留问题及改革成本支出</t>
  </si>
  <si>
    <t xml:space="preserve">    金融企业利润收入</t>
  </si>
  <si>
    <t xml:space="preserve">    国有企业改革成本支出</t>
  </si>
  <si>
    <r>
      <t xml:space="preserve">    </t>
    </r>
    <r>
      <rPr>
        <sz val="12"/>
        <rFont val="宋体"/>
        <family val="0"/>
      </rPr>
      <t>运输</t>
    </r>
    <r>
      <rPr>
        <sz val="12"/>
        <rFont val="宋体"/>
        <family val="0"/>
      </rPr>
      <t>企业利润收入</t>
    </r>
  </si>
  <si>
    <t xml:space="preserve">    其他解决历史遗留问题及改革成本支出</t>
  </si>
  <si>
    <t xml:space="preserve">    投资服务企业利润收入</t>
  </si>
  <si>
    <t xml:space="preserve">    国有企业三供一业分离移交补助</t>
  </si>
  <si>
    <t xml:space="preserve">    贸易企业利润收入</t>
  </si>
  <si>
    <t>0</t>
  </si>
  <si>
    <t>二、国有企业资本金注入</t>
  </si>
  <si>
    <t xml:space="preserve">    建筑施工企业利润收入</t>
  </si>
  <si>
    <t xml:space="preserve">    国有经济结构调整支出</t>
  </si>
  <si>
    <t xml:space="preserve">    房地产企业利润收入</t>
  </si>
  <si>
    <t>三、国有企业政策性补贴</t>
  </si>
  <si>
    <t xml:space="preserve">    农林牧渔企业利润收入</t>
  </si>
  <si>
    <t xml:space="preserve">    国有企业政策性补贴</t>
  </si>
  <si>
    <t xml:space="preserve">    教育文化广播企业利润收入</t>
  </si>
  <si>
    <t xml:space="preserve">    城市公交政策性亏损补贴</t>
  </si>
  <si>
    <t xml:space="preserve">    其他国有资本经营预算企业利润收入</t>
  </si>
  <si>
    <t xml:space="preserve">    城市公交安全员补贴</t>
  </si>
  <si>
    <t>二、股利、股息收入</t>
  </si>
  <si>
    <t>四、其他国有资本经营预算支出</t>
  </si>
  <si>
    <t xml:space="preserve">    国有控股公司股利、股息收入</t>
  </si>
  <si>
    <t xml:space="preserve">    其他国有资本经营预算支出</t>
  </si>
  <si>
    <t xml:space="preserve">    国有参股公司股利、股息收入</t>
  </si>
  <si>
    <t xml:space="preserve">    国有企业监事会工作经费</t>
  </si>
  <si>
    <t>三、产权转让收入</t>
  </si>
  <si>
    <t xml:space="preserve">    收益收缴及预算编制工作经费</t>
  </si>
  <si>
    <t xml:space="preserve">    其他国有资本经营预算企业产权转让收入</t>
  </si>
  <si>
    <t>四、清算收入</t>
  </si>
  <si>
    <r>
      <t xml:space="preserve">    </t>
    </r>
    <r>
      <rPr>
        <sz val="12"/>
        <rFont val="宋体"/>
        <family val="0"/>
      </rPr>
      <t>国有股权、股份清算收入</t>
    </r>
  </si>
  <si>
    <t>五、其他收入</t>
  </si>
  <si>
    <t xml:space="preserve">    其他国有资本经营预算收入</t>
  </si>
  <si>
    <t>全 区 国 有 资 本 经 营 预 算 收 入</t>
  </si>
  <si>
    <t>全 区 国 有 资 本 经 营 预 算 支 出</t>
  </si>
  <si>
    <t>上 年 结 转 收 入</t>
  </si>
  <si>
    <t>上 级 补 助 收 入</t>
  </si>
  <si>
    <t xml:space="preserve">  调出资金</t>
  </si>
  <si>
    <t>合              计</t>
  </si>
  <si>
    <t>合                      计</t>
  </si>
  <si>
    <t>附件4：</t>
  </si>
  <si>
    <t>2018年利州区社会保险基金预算调整表</t>
  </si>
  <si>
    <t>预算科目</t>
  </si>
  <si>
    <t>收入</t>
  </si>
  <si>
    <t>支出</t>
  </si>
  <si>
    <t>城乡居民基本养老保险基金收入</t>
  </si>
  <si>
    <t>城乡居民基本养老保险基金支出</t>
  </si>
  <si>
    <t>城乡居民医疗保险基金收入</t>
  </si>
  <si>
    <t>城乡居民医疗保险基金支出</t>
  </si>
  <si>
    <t>社　保　基　金　收　入　合　计</t>
  </si>
  <si>
    <t>社　保　基　金　支　出　合　计</t>
  </si>
  <si>
    <t>附件5：</t>
  </si>
  <si>
    <t>2018年统筹整合财政涉农资金预算科目调整表</t>
  </si>
  <si>
    <t>调整前预算科目</t>
  </si>
  <si>
    <t>金额</t>
  </si>
  <si>
    <t>调整后预算科目</t>
  </si>
  <si>
    <t>2130505-生产发展</t>
  </si>
  <si>
    <t>2130504-农村基础设施建设</t>
  </si>
  <si>
    <t>2130221-林业产业化</t>
  </si>
  <si>
    <t>2130199-其他农业支出</t>
  </si>
  <si>
    <t>2130599-其他扶贫支出</t>
  </si>
  <si>
    <t>2139999-其他农林水支出</t>
  </si>
  <si>
    <t>合计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</si>
</sst>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Red]\(0\)"/>
    <numFmt numFmtId="180" formatCode="0.00_ "/>
    <numFmt numFmtId="181" formatCode="#,##0_ "/>
    <numFmt numFmtId="182" formatCode="#,##0.00_ "/>
  </numFmts>
  <fonts count="42">
    <font>
      <sz val="12"/>
      <name val="宋体"/>
      <family val="0"/>
    </font>
    <font>
      <sz val="22"/>
      <name val="方正小标宋简体"/>
      <family val="0"/>
    </font>
    <font>
      <b/>
      <sz val="12"/>
      <name val="宋体"/>
      <family val="0"/>
    </font>
    <font>
      <sz val="18"/>
      <name val="方正小标宋简体"/>
      <family val="0"/>
    </font>
    <font>
      <b/>
      <sz val="10"/>
      <color indexed="8"/>
      <name val="宋体"/>
      <family val="0"/>
    </font>
    <font>
      <b/>
      <sz val="10"/>
      <name val="宋体"/>
      <family val="0"/>
    </font>
    <font>
      <b/>
      <sz val="11"/>
      <name val="宋体"/>
      <family val="0"/>
    </font>
    <font>
      <b/>
      <sz val="20"/>
      <name val="宋体"/>
      <family val="0"/>
    </font>
    <font>
      <sz val="11"/>
      <name val="宋体"/>
      <family val="0"/>
    </font>
    <font>
      <sz val="12"/>
      <name val="Times New Roman"/>
      <family val="1"/>
    </font>
    <font>
      <sz val="11"/>
      <name val="Times New Roman"/>
      <family val="1"/>
    </font>
    <font>
      <b/>
      <sz val="12"/>
      <color indexed="8"/>
      <name val="宋体"/>
      <family val="0"/>
    </font>
    <font>
      <sz val="11"/>
      <color indexed="8"/>
      <name val="宋体"/>
      <family val="0"/>
    </font>
    <font>
      <sz val="10"/>
      <name val="宋体"/>
      <family val="0"/>
    </font>
    <font>
      <sz val="12"/>
      <color indexed="8"/>
      <name val="宋体"/>
      <family val="0"/>
    </font>
    <font>
      <b/>
      <sz val="16"/>
      <name val="宋体"/>
      <family val="0"/>
    </font>
    <font>
      <sz val="10"/>
      <name val="Arial"/>
      <family val="2"/>
    </font>
    <font>
      <sz val="16"/>
      <color indexed="8"/>
      <name val="宋体"/>
      <family val="0"/>
    </font>
    <font>
      <sz val="10"/>
      <color indexed="8"/>
      <name val="宋体"/>
      <family val="0"/>
    </font>
    <font>
      <sz val="9"/>
      <color indexed="8"/>
      <name val="宋体"/>
      <family val="0"/>
    </font>
    <font>
      <sz val="18"/>
      <color indexed="8"/>
      <name val="方正小标宋简体"/>
      <family val="0"/>
    </font>
    <font>
      <sz val="10"/>
      <color indexed="8"/>
      <name val="仿宋_GB2312"/>
      <family val="0"/>
    </font>
    <font>
      <sz val="11"/>
      <color indexed="62"/>
      <name val="宋体"/>
      <family val="0"/>
    </font>
    <font>
      <sz val="11"/>
      <color indexed="10"/>
      <name val="宋体"/>
      <family val="0"/>
    </font>
    <font>
      <b/>
      <sz val="11"/>
      <color indexed="54"/>
      <name val="宋体"/>
      <family val="0"/>
    </font>
    <font>
      <u val="single"/>
      <sz val="12"/>
      <color indexed="12"/>
      <name val="宋体"/>
      <family val="0"/>
    </font>
    <font>
      <b/>
      <sz val="13"/>
      <color indexed="54"/>
      <name val="宋体"/>
      <family val="0"/>
    </font>
    <font>
      <b/>
      <sz val="18"/>
      <color indexed="54"/>
      <name val="宋体"/>
      <family val="0"/>
    </font>
    <font>
      <sz val="11"/>
      <color indexed="16"/>
      <name val="宋体"/>
      <family val="0"/>
    </font>
    <font>
      <sz val="11"/>
      <color indexed="9"/>
      <name val="宋体"/>
      <family val="0"/>
    </font>
    <font>
      <u val="single"/>
      <sz val="12"/>
      <color indexed="20"/>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9"/>
      <name val="宋体"/>
      <family val="0"/>
    </font>
    <font>
      <sz val="11"/>
      <color indexed="19"/>
      <name val="宋体"/>
      <family val="0"/>
    </font>
    <font>
      <b/>
      <sz val="1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color indexed="63"/>
      </left>
      <right style="thin">
        <color indexed="8"/>
      </right>
      <top style="thin">
        <color indexed="8"/>
      </top>
      <bottom/>
    </border>
    <border>
      <left style="thin">
        <color indexed="8"/>
      </left>
      <right style="thin">
        <color indexed="8"/>
      </right>
      <top style="thin">
        <color indexed="8"/>
      </top>
      <bottom/>
    </border>
    <border>
      <left style="thin"/>
      <right style="thin"/>
      <top style="thin"/>
      <bottom style="thin"/>
    </border>
    <border>
      <left style="thin"/>
      <right style="thin"/>
      <top style="thin"/>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right style="thin"/>
      <top>
        <color indexed="63"/>
      </top>
      <bottom style="thin"/>
    </border>
    <border>
      <left/>
      <right style="thin"/>
      <top style="thin"/>
      <bottom style="thin"/>
    </border>
    <border>
      <left style="thin"/>
      <right/>
      <top style="thin"/>
      <bottom style="thin"/>
    </border>
    <border>
      <left style="thin"/>
      <right>
        <color indexed="63"/>
      </right>
      <top style="thin"/>
      <bottom style="thin"/>
    </border>
    <border>
      <left style="thin"/>
      <right style="thin"/>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12" fillId="6" borderId="2" applyNumberFormat="0" applyFont="0" applyAlignment="0" applyProtection="0"/>
    <xf numFmtId="0" fontId="29" fillId="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9" fillId="0" borderId="0">
      <alignment/>
      <protection/>
    </xf>
    <xf numFmtId="0" fontId="27"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0" borderId="3" applyNumberFormat="0" applyFill="0" applyAlignment="0" applyProtection="0"/>
    <xf numFmtId="0" fontId="29" fillId="7" borderId="0" applyNumberFormat="0" applyBorder="0" applyAlignment="0" applyProtection="0"/>
    <xf numFmtId="0" fontId="24" fillId="0" borderId="4" applyNumberFormat="0" applyFill="0" applyAlignment="0" applyProtection="0"/>
    <xf numFmtId="0" fontId="0" fillId="0" borderId="0">
      <alignment/>
      <protection/>
    </xf>
    <xf numFmtId="0" fontId="29" fillId="3" borderId="0" applyNumberFormat="0" applyBorder="0" applyAlignment="0" applyProtection="0"/>
    <xf numFmtId="0" fontId="34" fillId="2" borderId="5" applyNumberFormat="0" applyAlignment="0" applyProtection="0"/>
    <xf numFmtId="0" fontId="35" fillId="2" borderId="1" applyNumberFormat="0" applyAlignment="0" applyProtection="0"/>
    <xf numFmtId="0" fontId="36" fillId="8" borderId="6" applyNumberFormat="0" applyAlignment="0" applyProtection="0"/>
    <xf numFmtId="0" fontId="0" fillId="0" borderId="0">
      <alignment/>
      <protection/>
    </xf>
    <xf numFmtId="0" fontId="12" fillId="9" borderId="0" applyNumberFormat="0" applyBorder="0" applyAlignment="0" applyProtection="0"/>
    <xf numFmtId="0" fontId="29" fillId="10" borderId="0" applyNumberFormat="0" applyBorder="0" applyAlignment="0" applyProtection="0"/>
    <xf numFmtId="0" fontId="33" fillId="0" borderId="7" applyNumberFormat="0" applyFill="0" applyAlignment="0" applyProtection="0"/>
    <xf numFmtId="0" fontId="37" fillId="0" borderId="8" applyNumberFormat="0" applyFill="0" applyAlignment="0" applyProtection="0"/>
    <xf numFmtId="0" fontId="38" fillId="9" borderId="0" applyNumberFormat="0" applyBorder="0" applyAlignment="0" applyProtection="0"/>
    <xf numFmtId="0" fontId="40" fillId="11" borderId="0" applyNumberFormat="0" applyBorder="0" applyAlignment="0" applyProtection="0"/>
    <xf numFmtId="0" fontId="12" fillId="12" borderId="0" applyNumberFormat="0" applyBorder="0" applyAlignment="0" applyProtection="0"/>
    <xf numFmtId="0" fontId="29"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6" fillId="0" borderId="0">
      <alignment/>
      <protection/>
    </xf>
    <xf numFmtId="0" fontId="29" fillId="8" borderId="0" applyNumberFormat="0" applyBorder="0" applyAlignment="0" applyProtection="0"/>
    <xf numFmtId="0" fontId="0" fillId="0" borderId="0">
      <alignment/>
      <protection/>
    </xf>
    <xf numFmtId="0" fontId="29" fillId="15" borderId="0" applyNumberFormat="0" applyBorder="0" applyAlignment="0" applyProtection="0"/>
    <xf numFmtId="0" fontId="12" fillId="6" borderId="0" applyNumberFormat="0" applyBorder="0" applyAlignment="0" applyProtection="0"/>
    <xf numFmtId="0" fontId="0" fillId="0" borderId="0">
      <alignment vertical="center"/>
      <protection/>
    </xf>
    <xf numFmtId="0" fontId="12" fillId="11" borderId="0" applyNumberFormat="0" applyBorder="0" applyAlignment="0" applyProtection="0"/>
    <xf numFmtId="0" fontId="29" fillId="16" borderId="0" applyNumberFormat="0" applyBorder="0" applyAlignment="0" applyProtection="0"/>
    <xf numFmtId="0" fontId="0" fillId="0" borderId="0">
      <alignment vertical="center"/>
      <protection/>
    </xf>
    <xf numFmtId="0" fontId="12" fillId="1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2" fillId="4" borderId="0" applyNumberFormat="0" applyBorder="0" applyAlignment="0" applyProtection="0"/>
    <xf numFmtId="0" fontId="29" fillId="4" borderId="0" applyNumberFormat="0" applyBorder="0" applyAlignment="0" applyProtection="0"/>
    <xf numFmtId="0" fontId="12" fillId="0" borderId="0">
      <alignment vertical="center"/>
      <protection/>
    </xf>
    <xf numFmtId="0" fontId="39" fillId="0" borderId="0">
      <alignment/>
      <protection/>
    </xf>
    <xf numFmtId="0" fontId="9" fillId="0" borderId="0">
      <alignment/>
      <protection/>
    </xf>
    <xf numFmtId="0" fontId="0" fillId="0" borderId="0">
      <alignment/>
      <protection/>
    </xf>
  </cellStyleXfs>
  <cellXfs count="135">
    <xf numFmtId="0" fontId="0" fillId="0" borderId="0" xfId="0" applyFont="1" applyAlignment="1">
      <alignment/>
    </xf>
    <xf numFmtId="0" fontId="1" fillId="0" borderId="0" xfId="0" applyFont="1" applyAlignment="1">
      <alignment horizont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xf>
    <xf numFmtId="0" fontId="2" fillId="0" borderId="0" xfId="0" applyFont="1" applyAlignment="1">
      <alignment/>
    </xf>
    <xf numFmtId="176" fontId="0" fillId="0" borderId="0" xfId="0" applyNumberFormat="1" applyFont="1" applyAlignment="1">
      <alignment/>
    </xf>
    <xf numFmtId="0" fontId="3" fillId="0" borderId="0" xfId="0" applyFont="1" applyAlignment="1">
      <alignment horizontal="center" vertical="center"/>
    </xf>
    <xf numFmtId="0" fontId="0" fillId="0" borderId="0" xfId="0" applyFont="1" applyAlignment="1">
      <alignment horizontal="righ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4" fillId="0" borderId="17" xfId="38" applyNumberFormat="1" applyFont="1" applyFill="1" applyBorder="1" applyAlignment="1">
      <alignment horizontal="center" vertical="center"/>
      <protection/>
    </xf>
    <xf numFmtId="176" fontId="5" fillId="0" borderId="12" xfId="0" applyNumberFormat="1" applyFont="1" applyBorder="1" applyAlignment="1">
      <alignment horizontal="center" vertical="center"/>
    </xf>
    <xf numFmtId="10" fontId="4" fillId="2" borderId="18" xfId="38" applyNumberFormat="1" applyFont="1" applyFill="1" applyBorder="1" applyAlignment="1">
      <alignment horizontal="center" vertical="center" wrapText="1"/>
      <protection/>
    </xf>
    <xf numFmtId="10" fontId="4" fillId="2" borderId="12" xfId="38" applyNumberFormat="1" applyFont="1" applyFill="1" applyBorder="1" applyAlignment="1">
      <alignment horizontal="center" vertical="center" wrapText="1"/>
      <protection/>
    </xf>
    <xf numFmtId="0" fontId="0" fillId="0" borderId="12" xfId="0" applyFont="1" applyBorder="1" applyAlignment="1">
      <alignment horizontal="left" vertical="center"/>
    </xf>
    <xf numFmtId="176" fontId="0" fillId="0" borderId="12" xfId="0" applyNumberFormat="1" applyFont="1" applyBorder="1" applyAlignment="1">
      <alignment horizontal="center" vertical="center"/>
    </xf>
    <xf numFmtId="177" fontId="0" fillId="0" borderId="12" xfId="0" applyNumberFormat="1" applyFont="1" applyBorder="1" applyAlignment="1">
      <alignment horizontal="center" vertical="center"/>
    </xf>
    <xf numFmtId="0" fontId="0" fillId="0" borderId="12" xfId="0" applyFont="1" applyBorder="1" applyAlignment="1">
      <alignment horizontal="left"/>
    </xf>
    <xf numFmtId="0" fontId="6" fillId="0" borderId="12" xfId="0" applyFont="1" applyBorder="1" applyAlignment="1">
      <alignment horizontal="center" vertical="center"/>
    </xf>
    <xf numFmtId="176" fontId="2" fillId="0" borderId="12" xfId="0" applyNumberFormat="1" applyFont="1" applyBorder="1" applyAlignment="1">
      <alignment horizontal="center" vertical="center"/>
    </xf>
    <xf numFmtId="0" fontId="0" fillId="0" borderId="0" xfId="0" applyFont="1" applyAlignment="1">
      <alignment/>
    </xf>
    <xf numFmtId="0" fontId="7" fillId="0" borderId="0" xfId="61" applyNumberFormat="1" applyFont="1" applyAlignment="1">
      <alignment horizontal="center" vertical="center"/>
      <protection/>
    </xf>
    <xf numFmtId="0" fontId="0" fillId="0" borderId="0" xfId="61" applyFont="1" applyBorder="1" applyAlignment="1">
      <alignment horizontal="center" vertical="center"/>
      <protection/>
    </xf>
    <xf numFmtId="0" fontId="6" fillId="0" borderId="13" xfId="61" applyFont="1" applyBorder="1" applyAlignment="1">
      <alignment horizontal="center" vertical="center"/>
      <protection/>
    </xf>
    <xf numFmtId="0" fontId="2" fillId="0" borderId="13" xfId="61" applyFont="1" applyBorder="1" applyAlignment="1">
      <alignment horizontal="center" vertical="center" wrapText="1"/>
      <protection/>
    </xf>
    <xf numFmtId="0" fontId="2" fillId="0" borderId="13"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2" fillId="0" borderId="19" xfId="0" applyFont="1" applyBorder="1" applyAlignment="1">
      <alignment vertical="center" wrapText="1"/>
    </xf>
    <xf numFmtId="178" fontId="8" fillId="0" borderId="12" xfId="61" applyNumberFormat="1" applyFont="1" applyFill="1" applyBorder="1" applyAlignment="1">
      <alignment horizontal="center" vertical="center" wrapText="1"/>
      <protection/>
    </xf>
    <xf numFmtId="0" fontId="6" fillId="0" borderId="19" xfId="0" applyFont="1" applyBorder="1" applyAlignment="1">
      <alignment vertical="center"/>
    </xf>
    <xf numFmtId="179" fontId="6" fillId="0" borderId="12" xfId="61" applyNumberFormat="1" applyFont="1" applyFill="1" applyBorder="1" applyAlignment="1">
      <alignment horizontal="center" vertical="center"/>
      <protection/>
    </xf>
    <xf numFmtId="179" fontId="6" fillId="0" borderId="12" xfId="61" applyNumberFormat="1" applyFont="1" applyFill="1" applyBorder="1" applyAlignment="1">
      <alignment horizontal="center" vertical="center"/>
      <protection/>
    </xf>
    <xf numFmtId="0" fontId="9" fillId="0" borderId="19" xfId="0" applyFont="1" applyBorder="1" applyAlignment="1">
      <alignment vertical="center" wrapText="1"/>
    </xf>
    <xf numFmtId="0" fontId="0" fillId="0" borderId="19" xfId="0" applyFont="1" applyBorder="1" applyAlignment="1">
      <alignment vertical="center" wrapText="1"/>
    </xf>
    <xf numFmtId="0" fontId="6" fillId="0" borderId="12" xfId="61" applyNumberFormat="1" applyFont="1" applyFill="1" applyBorder="1" applyAlignment="1">
      <alignment horizontal="center" vertical="center"/>
      <protection/>
    </xf>
    <xf numFmtId="0" fontId="8" fillId="0" borderId="19" xfId="0" applyFont="1" applyBorder="1" applyAlignment="1">
      <alignment vertical="center"/>
    </xf>
    <xf numFmtId="179" fontId="8" fillId="0" borderId="12" xfId="0" applyNumberFormat="1" applyFont="1" applyBorder="1" applyAlignment="1">
      <alignment horizontal="center" vertical="center"/>
    </xf>
    <xf numFmtId="179" fontId="8" fillId="0" borderId="12" xfId="0" applyNumberFormat="1" applyFont="1" applyBorder="1" applyAlignment="1">
      <alignment horizontal="center" vertical="center"/>
    </xf>
    <xf numFmtId="49" fontId="8" fillId="0" borderId="12" xfId="61" applyNumberFormat="1" applyFont="1" applyFill="1" applyBorder="1" applyAlignment="1">
      <alignment horizontal="center" vertical="center" wrapText="1"/>
      <protection/>
    </xf>
    <xf numFmtId="179" fontId="8" fillId="0" borderId="12" xfId="0" applyNumberFormat="1" applyFont="1" applyBorder="1" applyAlignment="1">
      <alignment horizontal="center" vertical="center" wrapText="1"/>
    </xf>
    <xf numFmtId="179" fontId="8" fillId="0" borderId="12" xfId="0" applyNumberFormat="1" applyFont="1" applyBorder="1" applyAlignment="1">
      <alignment horizontal="center" vertical="center" wrapText="1"/>
    </xf>
    <xf numFmtId="0" fontId="10" fillId="0" borderId="19" xfId="0" applyFont="1" applyBorder="1" applyAlignment="1">
      <alignment vertical="center"/>
    </xf>
    <xf numFmtId="0" fontId="0" fillId="0" borderId="12" xfId="0" applyFont="1" applyBorder="1" applyAlignment="1">
      <alignment/>
    </xf>
    <xf numFmtId="180" fontId="6" fillId="0" borderId="12" xfId="0" applyNumberFormat="1" applyFont="1" applyFill="1" applyBorder="1" applyAlignment="1">
      <alignment vertical="center"/>
    </xf>
    <xf numFmtId="178" fontId="8" fillId="0" borderId="12" xfId="0" applyNumberFormat="1" applyFont="1" applyBorder="1" applyAlignment="1">
      <alignment horizontal="center" vertical="center" wrapText="1"/>
    </xf>
    <xf numFmtId="179" fontId="8" fillId="0" borderId="12" xfId="0" applyNumberFormat="1" applyFont="1" applyFill="1" applyBorder="1" applyAlignment="1">
      <alignment horizontal="center" vertical="center"/>
    </xf>
    <xf numFmtId="179" fontId="8" fillId="0" borderId="12" xfId="0" applyNumberFormat="1" applyFont="1" applyFill="1" applyBorder="1" applyAlignment="1">
      <alignment horizontal="center" vertical="center"/>
    </xf>
    <xf numFmtId="0" fontId="11" fillId="0" borderId="19" xfId="0" applyFont="1" applyBorder="1" applyAlignment="1">
      <alignment vertical="center" wrapText="1"/>
    </xf>
    <xf numFmtId="178" fontId="12" fillId="0" borderId="12" xfId="61" applyNumberFormat="1" applyFont="1" applyFill="1" applyBorder="1" applyAlignment="1">
      <alignment horizontal="center" vertical="center" wrapText="1"/>
      <protection/>
    </xf>
    <xf numFmtId="180" fontId="2" fillId="0" borderId="12" xfId="0" applyNumberFormat="1" applyFont="1" applyFill="1" applyBorder="1" applyAlignment="1">
      <alignment horizontal="center" vertical="center" wrapText="1"/>
    </xf>
    <xf numFmtId="180" fontId="6" fillId="0" borderId="12" xfId="0" applyNumberFormat="1" applyFont="1" applyFill="1" applyBorder="1" applyAlignment="1">
      <alignment horizontal="center" vertical="center"/>
    </xf>
    <xf numFmtId="181" fontId="0" fillId="0" borderId="0" xfId="0" applyNumberFormat="1" applyFont="1" applyFill="1" applyAlignment="1">
      <alignment vertical="center"/>
    </xf>
    <xf numFmtId="181" fontId="13" fillId="0" borderId="0" xfId="0" applyNumberFormat="1" applyFont="1" applyFill="1" applyAlignment="1">
      <alignment vertical="center"/>
    </xf>
    <xf numFmtId="181" fontId="5" fillId="0" borderId="0" xfId="0" applyNumberFormat="1" applyFont="1" applyFill="1" applyAlignment="1">
      <alignment vertical="center"/>
    </xf>
    <xf numFmtId="181" fontId="0" fillId="0" borderId="0" xfId="0" applyNumberFormat="1" applyFont="1" applyFill="1" applyAlignment="1">
      <alignment/>
    </xf>
    <xf numFmtId="181" fontId="0" fillId="0" borderId="0" xfId="0" applyNumberFormat="1" applyFont="1" applyFill="1" applyAlignment="1">
      <alignment horizontal="center"/>
    </xf>
    <xf numFmtId="10" fontId="0" fillId="0" borderId="0" xfId="0" applyNumberFormat="1" applyFont="1" applyFill="1" applyAlignment="1">
      <alignment/>
    </xf>
    <xf numFmtId="0" fontId="14" fillId="0" borderId="0" xfId="0" applyFont="1" applyFill="1" applyAlignment="1">
      <alignment/>
    </xf>
    <xf numFmtId="181" fontId="15" fillId="0" borderId="0" xfId="72" applyNumberFormat="1" applyFont="1" applyFill="1" applyAlignment="1">
      <alignment horizontal="center" vertical="top"/>
      <protection/>
    </xf>
    <xf numFmtId="181" fontId="0" fillId="0" borderId="0" xfId="0" applyNumberFormat="1" applyFont="1" applyFill="1" applyAlignment="1">
      <alignment horizontal="center" vertical="center"/>
    </xf>
    <xf numFmtId="181" fontId="0" fillId="0" borderId="0" xfId="0" applyNumberFormat="1" applyFont="1" applyFill="1" applyAlignment="1">
      <alignment horizontal="right" vertical="center" wrapText="1"/>
    </xf>
    <xf numFmtId="181" fontId="5" fillId="0" borderId="12" xfId="0" applyNumberFormat="1" applyFont="1" applyFill="1" applyBorder="1" applyAlignment="1">
      <alignment horizontal="center" vertical="center"/>
    </xf>
    <xf numFmtId="0" fontId="5" fillId="0" borderId="12" xfId="70" applyFont="1" applyFill="1" applyBorder="1" applyAlignment="1">
      <alignment horizontal="center" vertical="center"/>
      <protection/>
    </xf>
    <xf numFmtId="10" fontId="5" fillId="0" borderId="12" xfId="70" applyNumberFormat="1" applyFont="1" applyFill="1" applyBorder="1" applyAlignment="1">
      <alignment horizontal="center" vertical="center"/>
      <protection/>
    </xf>
    <xf numFmtId="182" fontId="5" fillId="0" borderId="12" xfId="70" applyNumberFormat="1" applyFont="1" applyFill="1" applyBorder="1" applyAlignment="1">
      <alignment horizontal="center" vertical="center"/>
      <protection/>
    </xf>
    <xf numFmtId="181" fontId="5" fillId="0" borderId="12" xfId="70" applyNumberFormat="1" applyFont="1" applyFill="1" applyBorder="1" applyAlignment="1">
      <alignment horizontal="center" vertical="center"/>
      <protection/>
    </xf>
    <xf numFmtId="181" fontId="5" fillId="0" borderId="12" xfId="0" applyNumberFormat="1" applyFont="1" applyFill="1" applyBorder="1" applyAlignment="1">
      <alignment horizontal="left" vertical="center"/>
    </xf>
    <xf numFmtId="0" fontId="13" fillId="0" borderId="12" xfId="0" applyFont="1" applyFill="1" applyBorder="1" applyAlignment="1">
      <alignment horizontal="left" vertical="center"/>
    </xf>
    <xf numFmtId="182" fontId="13" fillId="0" borderId="12" xfId="0" applyNumberFormat="1" applyFont="1" applyFill="1" applyBorder="1" applyAlignment="1" applyProtection="1">
      <alignment horizontal="center" vertical="center" wrapText="1"/>
      <protection/>
    </xf>
    <xf numFmtId="181" fontId="13" fillId="0" borderId="12" xfId="0" applyNumberFormat="1" applyFont="1" applyFill="1" applyBorder="1" applyAlignment="1" applyProtection="1">
      <alignment horizontal="center" vertical="center" wrapText="1"/>
      <protection/>
    </xf>
    <xf numFmtId="181" fontId="13" fillId="0" borderId="12" xfId="70" applyNumberFormat="1" applyFont="1" applyFill="1" applyBorder="1" applyAlignment="1">
      <alignment horizontal="center" vertical="center"/>
      <protection/>
    </xf>
    <xf numFmtId="182" fontId="13" fillId="0" borderId="12" xfId="70" applyNumberFormat="1" applyFont="1" applyFill="1" applyBorder="1" applyAlignment="1">
      <alignment horizontal="center" vertical="center"/>
      <protection/>
    </xf>
    <xf numFmtId="181" fontId="13" fillId="0" borderId="12" xfId="0" applyNumberFormat="1" applyFont="1" applyFill="1" applyBorder="1" applyAlignment="1">
      <alignment vertical="center"/>
    </xf>
    <xf numFmtId="0" fontId="13" fillId="0" borderId="12" xfId="0" applyFont="1" applyFill="1" applyBorder="1" applyAlignment="1">
      <alignment vertical="center" wrapText="1"/>
    </xf>
    <xf numFmtId="0" fontId="16" fillId="0" borderId="12" xfId="0" applyFont="1" applyFill="1" applyBorder="1" applyAlignment="1">
      <alignment horizontal="left" vertical="center"/>
    </xf>
    <xf numFmtId="182" fontId="13" fillId="0" borderId="12" xfId="0" applyNumberFormat="1" applyFont="1" applyFill="1" applyBorder="1" applyAlignment="1" applyProtection="1">
      <alignment vertical="center" wrapText="1"/>
      <protection/>
    </xf>
    <xf numFmtId="181" fontId="5" fillId="0" borderId="12" xfId="0" applyNumberFormat="1" applyFont="1" applyFill="1" applyBorder="1" applyAlignment="1">
      <alignment vertical="center"/>
    </xf>
    <xf numFmtId="182" fontId="5" fillId="0" borderId="12" xfId="0" applyNumberFormat="1" applyFont="1" applyFill="1" applyBorder="1" applyAlignment="1">
      <alignment vertical="center"/>
    </xf>
    <xf numFmtId="182" fontId="13" fillId="0" borderId="12" xfId="0" applyNumberFormat="1" applyFont="1" applyFill="1" applyBorder="1" applyAlignment="1">
      <alignment horizontal="center" vertical="center" wrapText="1"/>
    </xf>
    <xf numFmtId="181" fontId="13" fillId="0" borderId="12" xfId="0" applyNumberFormat="1" applyFont="1" applyFill="1" applyBorder="1" applyAlignment="1">
      <alignment horizontal="center" vertical="center" wrapText="1"/>
    </xf>
    <xf numFmtId="181" fontId="13" fillId="0" borderId="12" xfId="0" applyNumberFormat="1" applyFont="1" applyFill="1" applyBorder="1" applyAlignment="1">
      <alignment horizontal="left" vertical="center"/>
    </xf>
    <xf numFmtId="181" fontId="13" fillId="0" borderId="12" xfId="0" applyNumberFormat="1" applyFont="1" applyFill="1" applyBorder="1" applyAlignment="1">
      <alignment vertical="center" wrapText="1"/>
    </xf>
    <xf numFmtId="176" fontId="13" fillId="0" borderId="12" xfId="0" applyNumberFormat="1" applyFont="1" applyFill="1" applyBorder="1" applyAlignment="1">
      <alignment horizontal="left" vertical="center"/>
    </xf>
    <xf numFmtId="0" fontId="13" fillId="0" borderId="12" xfId="0" applyFont="1" applyFill="1" applyBorder="1" applyAlignment="1">
      <alignment vertical="center"/>
    </xf>
    <xf numFmtId="0" fontId="5" fillId="0" borderId="12" xfId="0" applyFont="1" applyFill="1" applyBorder="1" applyAlignment="1">
      <alignment vertical="center"/>
    </xf>
    <xf numFmtId="182" fontId="5" fillId="0" borderId="12" xfId="0" applyNumberFormat="1" applyFont="1" applyFill="1" applyBorder="1" applyAlignment="1">
      <alignment horizontal="center" vertical="center" wrapText="1"/>
    </xf>
    <xf numFmtId="181" fontId="5" fillId="0" borderId="12" xfId="0" applyNumberFormat="1" applyFont="1" applyFill="1" applyBorder="1" applyAlignment="1">
      <alignment horizontal="center" vertical="center" wrapText="1"/>
    </xf>
    <xf numFmtId="0" fontId="17" fillId="0" borderId="0" xfId="0" applyFont="1" applyFill="1" applyAlignment="1">
      <alignment/>
    </xf>
    <xf numFmtId="0" fontId="18" fillId="0" borderId="0" xfId="0" applyFont="1" applyFill="1" applyAlignment="1">
      <alignment/>
    </xf>
    <xf numFmtId="0" fontId="18" fillId="0" borderId="0" xfId="0" applyFont="1" applyFill="1" applyAlignment="1">
      <alignment horizontal="center" vertical="center" wrapText="1"/>
    </xf>
    <xf numFmtId="0" fontId="4" fillId="0" borderId="0" xfId="0" applyFont="1" applyFill="1" applyAlignment="1">
      <alignment/>
    </xf>
    <xf numFmtId="0" fontId="18" fillId="0" borderId="0" xfId="0" applyFont="1" applyFill="1" applyAlignment="1">
      <alignment horizontal="left" vertical="center"/>
    </xf>
    <xf numFmtId="0" fontId="4" fillId="0" borderId="0" xfId="0" applyFont="1" applyFill="1" applyAlignment="1">
      <alignment horizontal="center" wrapText="1"/>
    </xf>
    <xf numFmtId="0" fontId="19" fillId="0" borderId="0" xfId="0" applyFont="1" applyFill="1" applyAlignment="1">
      <alignment/>
    </xf>
    <xf numFmtId="0" fontId="19" fillId="0" borderId="0" xfId="0" applyFont="1" applyFill="1" applyAlignment="1">
      <alignment horizontal="left" vertical="center" wrapText="1"/>
    </xf>
    <xf numFmtId="10" fontId="19" fillId="0" borderId="0" xfId="0" applyNumberFormat="1" applyFont="1" applyFill="1" applyAlignment="1">
      <alignment horizontal="left" vertical="center" wrapText="1"/>
    </xf>
    <xf numFmtId="0" fontId="20" fillId="0" borderId="0" xfId="0" applyFont="1" applyFill="1" applyAlignment="1">
      <alignment horizontal="center"/>
    </xf>
    <xf numFmtId="0" fontId="18" fillId="0" borderId="0" xfId="0" applyFont="1" applyFill="1" applyAlignment="1">
      <alignment horizontal="center"/>
    </xf>
    <xf numFmtId="0" fontId="18" fillId="0" borderId="0" xfId="0" applyFont="1" applyFill="1" applyAlignment="1">
      <alignment horizontal="left" vertical="center" wrapText="1"/>
    </xf>
    <xf numFmtId="10" fontId="18" fillId="0" borderId="0" xfId="0" applyNumberFormat="1" applyFont="1" applyFill="1" applyAlignment="1">
      <alignment horizontal="left" vertical="center" wrapText="1"/>
    </xf>
    <xf numFmtId="0" fontId="18" fillId="0" borderId="13"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xf numFmtId="10" fontId="18" fillId="0" borderId="12" xfId="0" applyNumberFormat="1" applyFont="1" applyFill="1" applyBorder="1" applyAlignment="1">
      <alignment horizontal="left" vertical="center" wrapText="1"/>
    </xf>
    <xf numFmtId="3" fontId="4" fillId="0" borderId="12" xfId="0" applyNumberFormat="1" applyFont="1" applyFill="1" applyBorder="1" applyAlignment="1">
      <alignment horizontal="left" vertical="center"/>
    </xf>
    <xf numFmtId="182" fontId="4" fillId="0" borderId="12" xfId="22" applyNumberFormat="1" applyFont="1" applyFill="1" applyBorder="1" applyAlignment="1">
      <alignment horizontal="left" vertical="center" wrapText="1"/>
    </xf>
    <xf numFmtId="10" fontId="4" fillId="0" borderId="12" xfId="22" applyNumberFormat="1" applyFont="1" applyFill="1" applyBorder="1" applyAlignment="1">
      <alignment horizontal="left" vertical="center" wrapText="1"/>
    </xf>
    <xf numFmtId="3" fontId="4" fillId="0" borderId="12" xfId="0" applyNumberFormat="1" applyFont="1" applyFill="1" applyBorder="1" applyAlignment="1">
      <alignment horizontal="left" vertical="center" indent="1"/>
    </xf>
    <xf numFmtId="0" fontId="4" fillId="0" borderId="12" xfId="0" applyNumberFormat="1" applyFont="1" applyFill="1" applyBorder="1" applyAlignment="1" applyProtection="1">
      <alignment horizontal="left" vertical="center" indent="1"/>
      <protection/>
    </xf>
    <xf numFmtId="182" fontId="4" fillId="0" borderId="12" xfId="0" applyNumberFormat="1" applyFont="1" applyFill="1" applyBorder="1" applyAlignment="1">
      <alignment horizontal="left" vertical="center" wrapText="1"/>
    </xf>
    <xf numFmtId="0" fontId="4" fillId="0" borderId="12" xfId="0" applyNumberFormat="1" applyFont="1" applyFill="1" applyBorder="1" applyAlignment="1" applyProtection="1">
      <alignment horizontal="left" vertical="center" indent="2"/>
      <protection/>
    </xf>
    <xf numFmtId="0" fontId="18" fillId="0" borderId="12" xfId="0" applyNumberFormat="1" applyFont="1" applyFill="1" applyBorder="1" applyAlignment="1" applyProtection="1">
      <alignment horizontal="left" vertical="center" indent="3"/>
      <protection/>
    </xf>
    <xf numFmtId="182" fontId="18" fillId="0" borderId="12" xfId="22" applyNumberFormat="1" applyFont="1" applyFill="1" applyBorder="1" applyAlignment="1">
      <alignment horizontal="left" vertical="center" wrapText="1"/>
    </xf>
    <xf numFmtId="10" fontId="18" fillId="0" borderId="12" xfId="22" applyNumberFormat="1" applyFont="1" applyFill="1" applyBorder="1" applyAlignment="1">
      <alignment horizontal="left" vertical="center" wrapText="1"/>
    </xf>
    <xf numFmtId="0" fontId="4" fillId="0" borderId="12" xfId="0" applyNumberFormat="1" applyFont="1" applyFill="1" applyBorder="1" applyAlignment="1" applyProtection="1">
      <alignment vertical="center"/>
      <protection/>
    </xf>
    <xf numFmtId="0" fontId="18" fillId="0" borderId="12" xfId="0" applyNumberFormat="1" applyFont="1" applyFill="1" applyBorder="1" applyAlignment="1" applyProtection="1">
      <alignment horizontal="left" vertical="center" indent="1"/>
      <protection/>
    </xf>
    <xf numFmtId="0" fontId="21" fillId="2" borderId="12" xfId="0" applyNumberFormat="1" applyFont="1" applyFill="1" applyBorder="1" applyAlignment="1" applyProtection="1">
      <alignment horizontal="left" vertical="center"/>
      <protection/>
    </xf>
    <xf numFmtId="182" fontId="0" fillId="0" borderId="12" xfId="0" applyNumberFormat="1" applyFont="1" applyBorder="1" applyAlignment="1">
      <alignment horizontal="left"/>
    </xf>
    <xf numFmtId="182" fontId="18" fillId="0" borderId="12" xfId="0" applyNumberFormat="1" applyFont="1" applyFill="1" applyBorder="1" applyAlignment="1">
      <alignment horizontal="left" vertical="center" wrapText="1"/>
    </xf>
    <xf numFmtId="0" fontId="21" fillId="2" borderId="12" xfId="0" applyNumberFormat="1" applyFont="1" applyFill="1" applyBorder="1" applyAlignment="1" applyProtection="1">
      <alignment horizontal="left" vertical="center" wrapText="1"/>
      <protection/>
    </xf>
    <xf numFmtId="43" fontId="18" fillId="0" borderId="12" xfId="0" applyNumberFormat="1" applyFont="1" applyFill="1" applyBorder="1" applyAlignment="1">
      <alignment horizontal="left" vertical="center" wrapText="1"/>
    </xf>
    <xf numFmtId="0" fontId="21" fillId="2" borderId="16" xfId="0" applyNumberFormat="1" applyFont="1" applyFill="1" applyBorder="1" applyAlignment="1" applyProtection="1">
      <alignment horizontal="left" vertical="center" wrapText="1"/>
      <protection/>
    </xf>
    <xf numFmtId="178" fontId="21" fillId="0" borderId="20" xfId="0" applyNumberFormat="1" applyFont="1" applyBorder="1" applyAlignment="1" applyProtection="1">
      <alignment horizontal="left" vertical="center"/>
      <protection locked="0"/>
    </xf>
    <xf numFmtId="178" fontId="21" fillId="0" borderId="16" xfId="0" applyNumberFormat="1" applyFont="1" applyBorder="1" applyAlignment="1" applyProtection="1">
      <alignment horizontal="left" vertical="center"/>
      <protection locked="0"/>
    </xf>
    <xf numFmtId="181" fontId="21" fillId="0" borderId="12" xfId="22" applyNumberFormat="1" applyFont="1" applyBorder="1" applyAlignment="1">
      <alignment/>
    </xf>
    <xf numFmtId="0" fontId="4" fillId="0" borderId="12" xfId="0" applyFont="1" applyFill="1" applyBorder="1" applyAlignment="1">
      <alignment horizontal="left"/>
    </xf>
    <xf numFmtId="0" fontId="4" fillId="0" borderId="12" xfId="0" applyFont="1" applyFill="1" applyBorder="1" applyAlignment="1">
      <alignment horizontal="left" vertical="center" wrapText="1"/>
    </xf>
    <xf numFmtId="0" fontId="18" fillId="0" borderId="12" xfId="0" applyFont="1" applyFill="1" applyBorder="1" applyAlignment="1">
      <alignment/>
    </xf>
    <xf numFmtId="0" fontId="4" fillId="0" borderId="12" xfId="0" applyFont="1" applyFill="1" applyBorder="1" applyAlignment="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常规_(陈诚修改稿)2006年全省及省级财政决算及07年预算执行情况表(A4 留底自用)" xfId="38"/>
    <cellStyle name="60% - 强调文字颜色 4" xfId="39"/>
    <cellStyle name="输出" xfId="40"/>
    <cellStyle name="计算" xfId="41"/>
    <cellStyle name="检查单元格" xfId="42"/>
    <cellStyle name="常规 47"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_综合股--调整预算附表" xfId="56"/>
    <cellStyle name="强调文字颜色 3" xfId="57"/>
    <cellStyle name="常规 3 2" xfId="58"/>
    <cellStyle name="强调文字颜色 4" xfId="59"/>
    <cellStyle name="20% - 强调文字颜色 4" xfId="60"/>
    <cellStyle name="常规_国有资本经营预算表样"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常规 2" xfId="70"/>
    <cellStyle name="常规 3" xfId="71"/>
    <cellStyle name="常规_基金分析表(99.3)" xfId="72"/>
    <cellStyle name="样式 1"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7"/>
  <sheetViews>
    <sheetView showZeros="0" tabSelected="1" workbookViewId="0" topLeftCell="A1">
      <pane xSplit="1" ySplit="4" topLeftCell="B29" activePane="bottomRight" state="frozen"/>
      <selection pane="bottomRight" activeCell="D50" sqref="D50"/>
    </sheetView>
  </sheetViews>
  <sheetFormatPr defaultColWidth="9.00390625" defaultRowHeight="14.25"/>
  <cols>
    <col min="1" max="1" width="38.00390625" style="99" customWidth="1"/>
    <col min="2" max="2" width="15.25390625" style="100" customWidth="1"/>
    <col min="3" max="3" width="12.625" style="100" hidden="1" customWidth="1"/>
    <col min="4" max="4" width="11.625" style="100" customWidth="1"/>
    <col min="5" max="5" width="14.125" style="100" customWidth="1"/>
    <col min="6" max="6" width="11.875" style="101" customWidth="1"/>
    <col min="7" max="7" width="31.25390625" style="100" customWidth="1"/>
    <col min="8" max="8" width="9.50390625" style="99" customWidth="1"/>
    <col min="9" max="9" width="9.625" style="99" customWidth="1"/>
    <col min="10" max="256" width="9.00390625" style="99" customWidth="1"/>
  </cols>
  <sheetData>
    <row r="1" ht="14.25">
      <c r="A1" s="63" t="s">
        <v>0</v>
      </c>
    </row>
    <row r="2" spans="1:7" s="93" customFormat="1" ht="22.5">
      <c r="A2" s="102" t="s">
        <v>1</v>
      </c>
      <c r="B2" s="102"/>
      <c r="C2" s="102"/>
      <c r="D2" s="102"/>
      <c r="E2" s="102"/>
      <c r="F2" s="102"/>
      <c r="G2" s="102"/>
    </row>
    <row r="3" spans="1:7" s="94" customFormat="1" ht="12">
      <c r="A3" s="103"/>
      <c r="B3" s="104"/>
      <c r="C3" s="104"/>
      <c r="D3" s="104"/>
      <c r="E3" s="104"/>
      <c r="F3" s="105"/>
      <c r="G3" s="104" t="s">
        <v>2</v>
      </c>
    </row>
    <row r="4" spans="1:7" s="95" customFormat="1" ht="24">
      <c r="A4" s="106" t="s">
        <v>3</v>
      </c>
      <c r="B4" s="107" t="s">
        <v>4</v>
      </c>
      <c r="C4" s="107" t="s">
        <v>5</v>
      </c>
      <c r="D4" s="107" t="s">
        <v>6</v>
      </c>
      <c r="E4" s="108" t="s">
        <v>7</v>
      </c>
      <c r="F4" s="109" t="s">
        <v>8</v>
      </c>
      <c r="G4" s="107" t="s">
        <v>9</v>
      </c>
    </row>
    <row r="5" spans="1:7" s="96" customFormat="1" ht="12">
      <c r="A5" s="110" t="s">
        <v>10</v>
      </c>
      <c r="B5" s="111">
        <f>SUM(B6,B7,B33,B37,B34)</f>
        <v>200097</v>
      </c>
      <c r="C5" s="111">
        <f>SUM(C6,C7,C33,C37,C34)</f>
        <v>103481</v>
      </c>
      <c r="D5" s="111">
        <f>SUM(D6,D7,D33,D37,D34)</f>
        <v>275605</v>
      </c>
      <c r="E5" s="111">
        <f aca="true" t="shared" si="0" ref="E5:E39">D5-B5</f>
        <v>75508</v>
      </c>
      <c r="F5" s="112">
        <f aca="true" t="shared" si="1" ref="F5:F17">E5/B5</f>
        <v>0.37735698186379607</v>
      </c>
      <c r="G5" s="111"/>
    </row>
    <row r="6" spans="1:7" s="96" customFormat="1" ht="12">
      <c r="A6" s="113" t="s">
        <v>11</v>
      </c>
      <c r="B6" s="111">
        <v>67938</v>
      </c>
      <c r="C6" s="111">
        <v>46609</v>
      </c>
      <c r="D6" s="111">
        <v>68244</v>
      </c>
      <c r="E6" s="111">
        <f t="shared" si="0"/>
        <v>306</v>
      </c>
      <c r="F6" s="112">
        <f t="shared" si="1"/>
        <v>0.004504106685507375</v>
      </c>
      <c r="G6" s="111"/>
    </row>
    <row r="7" spans="1:7" s="96" customFormat="1" ht="12">
      <c r="A7" s="114" t="s">
        <v>12</v>
      </c>
      <c r="B7" s="115">
        <f>SUM(B8,B14)</f>
        <v>96034</v>
      </c>
      <c r="C7" s="115">
        <f>SUM(C8,C14)</f>
        <v>0</v>
      </c>
      <c r="D7" s="115">
        <f>SUM(D8,D14)</f>
        <v>113461</v>
      </c>
      <c r="E7" s="111">
        <f t="shared" si="0"/>
        <v>17427</v>
      </c>
      <c r="F7" s="112">
        <f t="shared" si="1"/>
        <v>0.18146698044442594</v>
      </c>
      <c r="G7" s="111"/>
    </row>
    <row r="8" spans="1:7" s="96" customFormat="1" ht="12">
      <c r="A8" s="116" t="s">
        <v>13</v>
      </c>
      <c r="B8" s="115">
        <f>SUM(B9:B13)</f>
        <v>5464</v>
      </c>
      <c r="C8" s="115">
        <f>SUM(C9:C13)</f>
        <v>0</v>
      </c>
      <c r="D8" s="115">
        <f>SUM(D9:D13)</f>
        <v>5464</v>
      </c>
      <c r="E8" s="111">
        <f t="shared" si="0"/>
        <v>0</v>
      </c>
      <c r="F8" s="112">
        <f t="shared" si="1"/>
        <v>0</v>
      </c>
      <c r="G8" s="111"/>
    </row>
    <row r="9" spans="1:7" s="94" customFormat="1" ht="12">
      <c r="A9" s="117" t="s">
        <v>14</v>
      </c>
      <c r="B9" s="118">
        <v>2147</v>
      </c>
      <c r="C9" s="118"/>
      <c r="D9" s="118">
        <v>2147</v>
      </c>
      <c r="E9" s="118">
        <f t="shared" si="0"/>
        <v>0</v>
      </c>
      <c r="F9" s="119">
        <f t="shared" si="1"/>
        <v>0</v>
      </c>
      <c r="G9" s="118"/>
    </row>
    <row r="10" spans="1:7" s="94" customFormat="1" ht="12">
      <c r="A10" s="117" t="s">
        <v>15</v>
      </c>
      <c r="B10" s="118">
        <v>1027</v>
      </c>
      <c r="C10" s="118"/>
      <c r="D10" s="118">
        <v>1027</v>
      </c>
      <c r="E10" s="118">
        <f t="shared" si="0"/>
        <v>0</v>
      </c>
      <c r="F10" s="119">
        <f t="shared" si="1"/>
        <v>0</v>
      </c>
      <c r="G10" s="118"/>
    </row>
    <row r="11" spans="1:7" s="94" customFormat="1" ht="12">
      <c r="A11" s="117" t="s">
        <v>16</v>
      </c>
      <c r="B11" s="118">
        <v>1793</v>
      </c>
      <c r="C11" s="118"/>
      <c r="D11" s="118">
        <v>1793</v>
      </c>
      <c r="E11" s="118">
        <f t="shared" si="0"/>
        <v>0</v>
      </c>
      <c r="F11" s="119">
        <f t="shared" si="1"/>
        <v>0</v>
      </c>
      <c r="G11" s="118"/>
    </row>
    <row r="12" spans="1:7" s="94" customFormat="1" ht="12">
      <c r="A12" s="117" t="s">
        <v>17</v>
      </c>
      <c r="B12" s="118"/>
      <c r="C12" s="118"/>
      <c r="D12" s="118"/>
      <c r="E12" s="118">
        <f t="shared" si="0"/>
        <v>0</v>
      </c>
      <c r="F12" s="119" t="e">
        <f t="shared" si="1"/>
        <v>#DIV/0!</v>
      </c>
      <c r="G12" s="118"/>
    </row>
    <row r="13" spans="1:7" s="94" customFormat="1" ht="12">
      <c r="A13" s="117" t="s">
        <v>18</v>
      </c>
      <c r="B13" s="118">
        <v>497</v>
      </c>
      <c r="C13" s="118"/>
      <c r="D13" s="118">
        <v>497</v>
      </c>
      <c r="E13" s="118">
        <f t="shared" si="0"/>
        <v>0</v>
      </c>
      <c r="F13" s="119">
        <f t="shared" si="1"/>
        <v>0</v>
      </c>
      <c r="G13" s="118"/>
    </row>
    <row r="14" spans="1:7" s="96" customFormat="1" ht="12">
      <c r="A14" s="116" t="s">
        <v>19</v>
      </c>
      <c r="B14" s="115">
        <f>SUM(B15:B32)</f>
        <v>90570</v>
      </c>
      <c r="C14" s="115">
        <f>SUM(C15:C32)</f>
        <v>0</v>
      </c>
      <c r="D14" s="115">
        <f>SUM(D15:D32)</f>
        <v>107997</v>
      </c>
      <c r="E14" s="111">
        <f t="shared" si="0"/>
        <v>17427</v>
      </c>
      <c r="F14" s="112">
        <f t="shared" si="1"/>
        <v>0.19241470685657502</v>
      </c>
      <c r="G14" s="111"/>
    </row>
    <row r="15" spans="1:7" s="94" customFormat="1" ht="12">
      <c r="A15" s="117" t="s">
        <v>20</v>
      </c>
      <c r="B15" s="118">
        <v>45985</v>
      </c>
      <c r="C15" s="118"/>
      <c r="D15" s="118">
        <v>47364</v>
      </c>
      <c r="E15" s="118">
        <f t="shared" si="0"/>
        <v>1379</v>
      </c>
      <c r="F15" s="119">
        <f t="shared" si="1"/>
        <v>0.0299880395781233</v>
      </c>
      <c r="G15" s="118"/>
    </row>
    <row r="16" spans="1:7" s="94" customFormat="1" ht="12">
      <c r="A16" s="117" t="s">
        <v>21</v>
      </c>
      <c r="B16" s="118">
        <v>5387</v>
      </c>
      <c r="C16" s="118"/>
      <c r="D16" s="118">
        <v>5387</v>
      </c>
      <c r="E16" s="118">
        <f t="shared" si="0"/>
        <v>0</v>
      </c>
      <c r="F16" s="119">
        <f t="shared" si="1"/>
        <v>0</v>
      </c>
      <c r="G16" s="118"/>
    </row>
    <row r="17" spans="1:7" s="94" customFormat="1" ht="12">
      <c r="A17" s="117" t="s">
        <v>22</v>
      </c>
      <c r="B17" s="118">
        <v>1389</v>
      </c>
      <c r="C17" s="118"/>
      <c r="D17" s="118">
        <v>1872</v>
      </c>
      <c r="E17" s="118">
        <f t="shared" si="0"/>
        <v>483</v>
      </c>
      <c r="F17" s="119">
        <f t="shared" si="1"/>
        <v>0.34773218142548595</v>
      </c>
      <c r="G17" s="118"/>
    </row>
    <row r="18" spans="1:7" s="94" customFormat="1" ht="12">
      <c r="A18" s="117" t="s">
        <v>23</v>
      </c>
      <c r="B18" s="118"/>
      <c r="C18" s="118"/>
      <c r="D18" s="118">
        <v>2768</v>
      </c>
      <c r="E18" s="118">
        <f t="shared" si="0"/>
        <v>2768</v>
      </c>
      <c r="F18" s="119"/>
      <c r="G18" s="118"/>
    </row>
    <row r="19" spans="1:7" s="94" customFormat="1" ht="12">
      <c r="A19" s="117" t="s">
        <v>24</v>
      </c>
      <c r="B19" s="118"/>
      <c r="C19" s="118"/>
      <c r="D19" s="118"/>
      <c r="E19" s="118">
        <f t="shared" si="0"/>
        <v>0</v>
      </c>
      <c r="F19" s="119"/>
      <c r="G19" s="118"/>
    </row>
    <row r="20" spans="1:7" s="94" customFormat="1" ht="12">
      <c r="A20" s="117" t="s">
        <v>25</v>
      </c>
      <c r="B20" s="118">
        <v>6897</v>
      </c>
      <c r="C20" s="118"/>
      <c r="D20" s="118">
        <v>7369</v>
      </c>
      <c r="E20" s="118">
        <f t="shared" si="0"/>
        <v>472</v>
      </c>
      <c r="F20" s="119">
        <f aca="true" t="shared" si="2" ref="F20:F24">E20/B20</f>
        <v>0.0684355516891402</v>
      </c>
      <c r="G20" s="118"/>
    </row>
    <row r="21" spans="1:7" s="94" customFormat="1" ht="12">
      <c r="A21" s="117" t="s">
        <v>26</v>
      </c>
      <c r="B21" s="118">
        <v>8987</v>
      </c>
      <c r="C21" s="118"/>
      <c r="D21" s="118">
        <v>8987</v>
      </c>
      <c r="E21" s="118">
        <f t="shared" si="0"/>
        <v>0</v>
      </c>
      <c r="F21" s="119">
        <f t="shared" si="2"/>
        <v>0</v>
      </c>
      <c r="G21" s="118"/>
    </row>
    <row r="22" spans="1:7" s="94" customFormat="1" ht="12">
      <c r="A22" s="117" t="s">
        <v>27</v>
      </c>
      <c r="B22" s="118">
        <v>528</v>
      </c>
      <c r="C22" s="118"/>
      <c r="D22" s="118">
        <v>528</v>
      </c>
      <c r="E22" s="118">
        <f t="shared" si="0"/>
        <v>0</v>
      </c>
      <c r="F22" s="119">
        <f t="shared" si="2"/>
        <v>0</v>
      </c>
      <c r="G22" s="118"/>
    </row>
    <row r="23" spans="1:7" s="94" customFormat="1" ht="12">
      <c r="A23" s="117" t="s">
        <v>16</v>
      </c>
      <c r="B23" s="118">
        <v>50</v>
      </c>
      <c r="C23" s="118"/>
      <c r="D23" s="118">
        <v>50</v>
      </c>
      <c r="E23" s="118">
        <f t="shared" si="0"/>
        <v>0</v>
      </c>
      <c r="F23" s="119">
        <f t="shared" si="2"/>
        <v>0</v>
      </c>
      <c r="G23" s="118"/>
    </row>
    <row r="24" spans="1:7" s="94" customFormat="1" ht="12">
      <c r="A24" s="117" t="s">
        <v>28</v>
      </c>
      <c r="B24" s="118">
        <v>1195</v>
      </c>
      <c r="C24" s="118"/>
      <c r="D24" s="118">
        <v>1195</v>
      </c>
      <c r="E24" s="118">
        <f t="shared" si="0"/>
        <v>0</v>
      </c>
      <c r="F24" s="119">
        <f t="shared" si="2"/>
        <v>0</v>
      </c>
      <c r="G24" s="118"/>
    </row>
    <row r="25" spans="1:7" s="94" customFormat="1" ht="12">
      <c r="A25" s="117" t="s">
        <v>29</v>
      </c>
      <c r="B25" s="118">
        <v>3663</v>
      </c>
      <c r="C25" s="118"/>
      <c r="D25" s="118">
        <v>3663</v>
      </c>
      <c r="E25" s="118"/>
      <c r="F25" s="119"/>
      <c r="G25" s="118"/>
    </row>
    <row r="26" spans="1:7" s="94" customFormat="1" ht="12">
      <c r="A26" s="117" t="s">
        <v>30</v>
      </c>
      <c r="B26" s="118">
        <v>1800</v>
      </c>
      <c r="C26" s="118"/>
      <c r="D26" s="118">
        <v>14987</v>
      </c>
      <c r="E26" s="118">
        <f aca="true" t="shared" si="3" ref="E26:E40">D26-B26</f>
        <v>13187</v>
      </c>
      <c r="F26" s="119">
        <f aca="true" t="shared" si="4" ref="F26:F31">E26/B26</f>
        <v>7.3261111111111115</v>
      </c>
      <c r="G26" s="118"/>
    </row>
    <row r="27" spans="1:7" s="94" customFormat="1" ht="12">
      <c r="A27" s="117" t="s">
        <v>31</v>
      </c>
      <c r="B27" s="118">
        <v>3650</v>
      </c>
      <c r="C27" s="118"/>
      <c r="D27" s="118">
        <v>2078</v>
      </c>
      <c r="E27" s="118">
        <f t="shared" si="3"/>
        <v>-1572</v>
      </c>
      <c r="F27" s="119">
        <f t="shared" si="4"/>
        <v>-0.43068493150684933</v>
      </c>
      <c r="G27" s="118"/>
    </row>
    <row r="28" spans="1:7" s="94" customFormat="1" ht="12">
      <c r="A28" s="117" t="s">
        <v>32</v>
      </c>
      <c r="B28" s="118">
        <v>5281</v>
      </c>
      <c r="C28" s="118"/>
      <c r="D28" s="118">
        <v>6428</v>
      </c>
      <c r="E28" s="118">
        <f t="shared" si="3"/>
        <v>1147</v>
      </c>
      <c r="F28" s="119">
        <f t="shared" si="4"/>
        <v>0.21719371331187276</v>
      </c>
      <c r="G28" s="118"/>
    </row>
    <row r="29" spans="1:7" s="94" customFormat="1" ht="24">
      <c r="A29" s="117" t="s">
        <v>33</v>
      </c>
      <c r="B29" s="118">
        <v>2639</v>
      </c>
      <c r="C29" s="118"/>
      <c r="D29" s="118"/>
      <c r="E29" s="118">
        <f t="shared" si="3"/>
        <v>-2639</v>
      </c>
      <c r="F29" s="119">
        <f t="shared" si="4"/>
        <v>-1</v>
      </c>
      <c r="G29" s="118" t="s">
        <v>34</v>
      </c>
    </row>
    <row r="30" spans="1:7" s="94" customFormat="1" ht="12">
      <c r="A30" s="117" t="s">
        <v>35</v>
      </c>
      <c r="B30" s="118">
        <v>3119</v>
      </c>
      <c r="C30" s="118"/>
      <c r="D30" s="118">
        <v>1998</v>
      </c>
      <c r="E30" s="118">
        <f t="shared" si="3"/>
        <v>-1121</v>
      </c>
      <c r="F30" s="119">
        <f t="shared" si="4"/>
        <v>-0.3594100673292722</v>
      </c>
      <c r="G30" s="118"/>
    </row>
    <row r="31" spans="1:7" s="94" customFormat="1" ht="12">
      <c r="A31" s="117" t="s">
        <v>36</v>
      </c>
      <c r="B31" s="118"/>
      <c r="C31" s="118"/>
      <c r="D31" s="118">
        <v>3323</v>
      </c>
      <c r="E31" s="118">
        <f t="shared" si="3"/>
        <v>3323</v>
      </c>
      <c r="F31" s="119" t="e">
        <f t="shared" si="4"/>
        <v>#DIV/0!</v>
      </c>
      <c r="G31" s="118"/>
    </row>
    <row r="32" spans="1:7" s="94" customFormat="1" ht="12">
      <c r="A32" s="117" t="s">
        <v>37</v>
      </c>
      <c r="B32" s="118"/>
      <c r="C32" s="118"/>
      <c r="D32" s="118"/>
      <c r="E32" s="118">
        <f t="shared" si="3"/>
        <v>0</v>
      </c>
      <c r="F32" s="119"/>
      <c r="G32" s="118"/>
    </row>
    <row r="33" spans="1:7" s="96" customFormat="1" ht="12">
      <c r="A33" s="120" t="s">
        <v>38</v>
      </c>
      <c r="B33" s="111">
        <v>16111</v>
      </c>
      <c r="C33" s="111">
        <v>56872</v>
      </c>
      <c r="D33" s="111">
        <v>72003</v>
      </c>
      <c r="E33" s="111">
        <f t="shared" si="3"/>
        <v>55892</v>
      </c>
      <c r="F33" s="112">
        <f aca="true" t="shared" si="5" ref="F33:F38">E33/B33</f>
        <v>3.469182546086525</v>
      </c>
      <c r="G33" s="111"/>
    </row>
    <row r="34" spans="1:7" s="96" customFormat="1" ht="12">
      <c r="A34" s="114" t="s">
        <v>39</v>
      </c>
      <c r="B34" s="111">
        <f>SUM(B35:B36)</f>
        <v>19989</v>
      </c>
      <c r="C34" s="111">
        <f>SUM(C35:C36)</f>
        <v>0</v>
      </c>
      <c r="D34" s="111">
        <f>SUM(D35:D36)</f>
        <v>21038</v>
      </c>
      <c r="E34" s="111">
        <f t="shared" si="3"/>
        <v>1049</v>
      </c>
      <c r="F34" s="112"/>
      <c r="G34" s="111"/>
    </row>
    <row r="35" spans="1:7" s="94" customFormat="1" ht="12">
      <c r="A35" s="121" t="s">
        <v>40</v>
      </c>
      <c r="B35" s="118"/>
      <c r="C35" s="118"/>
      <c r="D35" s="118">
        <v>1050</v>
      </c>
      <c r="E35" s="118">
        <f t="shared" si="3"/>
        <v>1050</v>
      </c>
      <c r="F35" s="119"/>
      <c r="G35" s="118"/>
    </row>
    <row r="36" spans="1:7" s="94" customFormat="1" ht="12">
      <c r="A36" s="121" t="s">
        <v>41</v>
      </c>
      <c r="B36" s="118">
        <v>19989</v>
      </c>
      <c r="C36" s="118"/>
      <c r="D36" s="118">
        <v>19988</v>
      </c>
      <c r="E36" s="118">
        <f t="shared" si="3"/>
        <v>-1</v>
      </c>
      <c r="F36" s="119"/>
      <c r="G36" s="118"/>
    </row>
    <row r="37" spans="1:7" s="96" customFormat="1" ht="12">
      <c r="A37" s="114" t="s">
        <v>42</v>
      </c>
      <c r="B37" s="111">
        <f>SUM(B38:B39)</f>
        <v>25</v>
      </c>
      <c r="C37" s="111">
        <f>SUM(C38:C39)</f>
        <v>0</v>
      </c>
      <c r="D37" s="111">
        <f>SUM(D38:D39)</f>
        <v>859</v>
      </c>
      <c r="E37" s="111">
        <f t="shared" si="3"/>
        <v>834</v>
      </c>
      <c r="F37" s="112">
        <f t="shared" si="5"/>
        <v>33.36</v>
      </c>
      <c r="G37" s="111"/>
    </row>
    <row r="38" spans="1:7" s="94" customFormat="1" ht="12">
      <c r="A38" s="121" t="s">
        <v>43</v>
      </c>
      <c r="B38" s="118"/>
      <c r="C38" s="118"/>
      <c r="D38" s="118">
        <v>820</v>
      </c>
      <c r="E38" s="118">
        <f t="shared" si="3"/>
        <v>820</v>
      </c>
      <c r="F38" s="119" t="e">
        <f t="shared" si="5"/>
        <v>#DIV/0!</v>
      </c>
      <c r="G38" s="118"/>
    </row>
    <row r="39" spans="1:7" s="94" customFormat="1" ht="12">
      <c r="A39" s="121" t="s">
        <v>44</v>
      </c>
      <c r="B39" s="118">
        <v>25</v>
      </c>
      <c r="C39" s="118"/>
      <c r="D39" s="118">
        <v>39</v>
      </c>
      <c r="E39" s="118">
        <f t="shared" si="3"/>
        <v>14</v>
      </c>
      <c r="F39" s="119"/>
      <c r="G39" s="118"/>
    </row>
    <row r="40" spans="1:7" s="96" customFormat="1" ht="12">
      <c r="A40" s="110" t="s">
        <v>45</v>
      </c>
      <c r="B40" s="111">
        <f>SUM(B41,B63,B66)</f>
        <v>200097</v>
      </c>
      <c r="C40" s="111">
        <f>SUM(C41,C63,C66)</f>
        <v>0</v>
      </c>
      <c r="D40" s="111">
        <f>SUM(D41,D63,D66)</f>
        <v>275605</v>
      </c>
      <c r="E40" s="111">
        <f t="shared" si="3"/>
        <v>75508</v>
      </c>
      <c r="F40" s="112">
        <f>E40/B40</f>
        <v>0.37735698186379607</v>
      </c>
      <c r="G40" s="111"/>
    </row>
    <row r="41" spans="1:7" s="96" customFormat="1" ht="12">
      <c r="A41" s="110" t="s">
        <v>46</v>
      </c>
      <c r="B41" s="111">
        <f>SUM(B42:B62)</f>
        <v>174594</v>
      </c>
      <c r="C41" s="111">
        <f>SUM(C42:C62)</f>
        <v>0</v>
      </c>
      <c r="D41" s="111">
        <f>SUM(D42:D62)</f>
        <v>250103</v>
      </c>
      <c r="E41" s="111">
        <f aca="true" t="shared" si="6" ref="E41:E66">D41-B41</f>
        <v>75509</v>
      </c>
      <c r="F41" s="112">
        <f aca="true" t="shared" si="7" ref="F41:F65">E41/B41</f>
        <v>0.4324833613984444</v>
      </c>
      <c r="G41" s="111"/>
    </row>
    <row r="42" spans="1:7" s="94" customFormat="1" ht="14.25">
      <c r="A42" s="122" t="s">
        <v>47</v>
      </c>
      <c r="B42" s="123">
        <v>13950</v>
      </c>
      <c r="C42" s="124"/>
      <c r="D42" s="123">
        <v>20869</v>
      </c>
      <c r="E42" s="118">
        <f t="shared" si="6"/>
        <v>6919</v>
      </c>
      <c r="F42" s="119">
        <f t="shared" si="7"/>
        <v>0.4959856630824373</v>
      </c>
      <c r="G42" s="118"/>
    </row>
    <row r="43" spans="1:7" s="94" customFormat="1" ht="12">
      <c r="A43" s="122" t="s">
        <v>48</v>
      </c>
      <c r="B43" s="118"/>
      <c r="C43" s="118"/>
      <c r="D43" s="118"/>
      <c r="E43" s="118">
        <f t="shared" si="6"/>
        <v>0</v>
      </c>
      <c r="F43" s="119"/>
      <c r="G43" s="118"/>
    </row>
    <row r="44" spans="1:7" s="94" customFormat="1" ht="14.25">
      <c r="A44" s="125" t="s">
        <v>49</v>
      </c>
      <c r="B44" s="123">
        <v>5732</v>
      </c>
      <c r="C44" s="118"/>
      <c r="D44" s="123">
        <v>10613</v>
      </c>
      <c r="E44" s="118">
        <f t="shared" si="6"/>
        <v>4881</v>
      </c>
      <c r="F44" s="119">
        <f t="shared" si="7"/>
        <v>0.8515352407536636</v>
      </c>
      <c r="G44" s="118"/>
    </row>
    <row r="45" spans="1:7" s="94" customFormat="1" ht="14.25">
      <c r="A45" s="125" t="s">
        <v>50</v>
      </c>
      <c r="B45" s="123">
        <v>41483</v>
      </c>
      <c r="C45" s="118"/>
      <c r="D45" s="123">
        <v>55611</v>
      </c>
      <c r="E45" s="118">
        <f t="shared" si="6"/>
        <v>14128</v>
      </c>
      <c r="F45" s="119">
        <f t="shared" si="7"/>
        <v>0.3405732468722127</v>
      </c>
      <c r="G45" s="118"/>
    </row>
    <row r="46" spans="1:7" s="94" customFormat="1" ht="14.25">
      <c r="A46" s="125" t="s">
        <v>51</v>
      </c>
      <c r="B46" s="123">
        <v>1061</v>
      </c>
      <c r="C46" s="118"/>
      <c r="D46" s="123">
        <v>1750</v>
      </c>
      <c r="E46" s="118">
        <f t="shared" si="6"/>
        <v>689</v>
      </c>
      <c r="F46" s="119">
        <f t="shared" si="7"/>
        <v>0.649387370405278</v>
      </c>
      <c r="G46" s="118"/>
    </row>
    <row r="47" spans="1:7" s="94" customFormat="1" ht="14.25">
      <c r="A47" s="125" t="s">
        <v>52</v>
      </c>
      <c r="B47" s="123">
        <v>2037</v>
      </c>
      <c r="C47" s="118"/>
      <c r="D47" s="123">
        <v>2052</v>
      </c>
      <c r="E47" s="118">
        <f t="shared" si="6"/>
        <v>15</v>
      </c>
      <c r="F47" s="119">
        <f t="shared" si="7"/>
        <v>0.007363770250368188</v>
      </c>
      <c r="G47" s="118"/>
    </row>
    <row r="48" spans="1:7" s="94" customFormat="1" ht="14.25">
      <c r="A48" s="125" t="s">
        <v>53</v>
      </c>
      <c r="B48" s="123">
        <v>37959</v>
      </c>
      <c r="C48" s="118"/>
      <c r="D48" s="123">
        <v>38068</v>
      </c>
      <c r="E48" s="118">
        <f t="shared" si="6"/>
        <v>109</v>
      </c>
      <c r="F48" s="119">
        <f t="shared" si="7"/>
        <v>0.0028715192707921707</v>
      </c>
      <c r="G48" s="118"/>
    </row>
    <row r="49" spans="1:7" s="94" customFormat="1" ht="14.25">
      <c r="A49" s="125" t="s">
        <v>54</v>
      </c>
      <c r="B49" s="123">
        <v>19064</v>
      </c>
      <c r="C49" s="118"/>
      <c r="D49" s="123">
        <v>20150</v>
      </c>
      <c r="E49" s="118">
        <f t="shared" si="6"/>
        <v>1086</v>
      </c>
      <c r="F49" s="119">
        <f t="shared" si="7"/>
        <v>0.05696600923206043</v>
      </c>
      <c r="G49" s="118"/>
    </row>
    <row r="50" spans="1:7" s="94" customFormat="1" ht="14.25">
      <c r="A50" s="125" t="s">
        <v>55</v>
      </c>
      <c r="B50" s="123">
        <v>4700</v>
      </c>
      <c r="C50" s="124"/>
      <c r="D50" s="123">
        <v>2560</v>
      </c>
      <c r="E50" s="118">
        <f t="shared" si="6"/>
        <v>-2140</v>
      </c>
      <c r="F50" s="119">
        <f t="shared" si="7"/>
        <v>-0.4553191489361702</v>
      </c>
      <c r="G50" s="108"/>
    </row>
    <row r="51" spans="1:7" s="94" customFormat="1" ht="14.25">
      <c r="A51" s="125" t="s">
        <v>56</v>
      </c>
      <c r="B51" s="123">
        <v>7605</v>
      </c>
      <c r="C51" s="124"/>
      <c r="D51" s="123">
        <v>4350</v>
      </c>
      <c r="E51" s="118">
        <f t="shared" si="6"/>
        <v>-3255</v>
      </c>
      <c r="F51" s="119">
        <f t="shared" si="7"/>
        <v>-0.4280078895463511</v>
      </c>
      <c r="G51" s="108"/>
    </row>
    <row r="52" spans="1:7" s="94" customFormat="1" ht="14.25">
      <c r="A52" s="125" t="s">
        <v>57</v>
      </c>
      <c r="B52" s="123">
        <v>19253</v>
      </c>
      <c r="C52" s="124"/>
      <c r="D52" s="123">
        <v>48727</v>
      </c>
      <c r="E52" s="118">
        <f t="shared" si="6"/>
        <v>29474</v>
      </c>
      <c r="F52" s="119">
        <f t="shared" si="7"/>
        <v>1.5308783046797902</v>
      </c>
      <c r="G52" s="108"/>
    </row>
    <row r="53" spans="1:7" s="94" customFormat="1" ht="14.25">
      <c r="A53" s="125" t="s">
        <v>58</v>
      </c>
      <c r="B53" s="123">
        <v>7100</v>
      </c>
      <c r="C53" s="124"/>
      <c r="D53" s="123">
        <v>14705</v>
      </c>
      <c r="E53" s="118">
        <f t="shared" si="6"/>
        <v>7605</v>
      </c>
      <c r="F53" s="119">
        <f t="shared" si="7"/>
        <v>1.0711267605633803</v>
      </c>
      <c r="G53" s="126"/>
    </row>
    <row r="54" spans="1:7" s="94" customFormat="1" ht="14.25">
      <c r="A54" s="125" t="s">
        <v>59</v>
      </c>
      <c r="B54" s="123">
        <v>1790</v>
      </c>
      <c r="C54" s="124"/>
      <c r="D54" s="123">
        <v>2450</v>
      </c>
      <c r="E54" s="118">
        <f t="shared" si="6"/>
        <v>660</v>
      </c>
      <c r="F54" s="119">
        <f t="shared" si="7"/>
        <v>0.3687150837988827</v>
      </c>
      <c r="G54" s="108"/>
    </row>
    <row r="55" spans="1:7" s="94" customFormat="1" ht="14.25">
      <c r="A55" s="125" t="s">
        <v>60</v>
      </c>
      <c r="B55" s="123">
        <v>240</v>
      </c>
      <c r="C55" s="124"/>
      <c r="D55" s="123">
        <v>455</v>
      </c>
      <c r="E55" s="118">
        <f t="shared" si="6"/>
        <v>215</v>
      </c>
      <c r="F55" s="119">
        <f t="shared" si="7"/>
        <v>0.8958333333333334</v>
      </c>
      <c r="G55" s="108"/>
    </row>
    <row r="56" spans="1:7" s="94" customFormat="1" ht="12">
      <c r="A56" s="127" t="s">
        <v>61</v>
      </c>
      <c r="B56" s="124"/>
      <c r="C56" s="124"/>
      <c r="D56" s="124">
        <v>248</v>
      </c>
      <c r="E56" s="118">
        <f t="shared" si="6"/>
        <v>248</v>
      </c>
      <c r="F56" s="119"/>
      <c r="G56" s="108"/>
    </row>
    <row r="57" spans="1:7" s="94" customFormat="1" ht="14.25">
      <c r="A57" s="128" t="s">
        <v>62</v>
      </c>
      <c r="B57" s="123">
        <v>810</v>
      </c>
      <c r="C57" s="124"/>
      <c r="D57" s="123">
        <v>810</v>
      </c>
      <c r="E57" s="118">
        <f t="shared" si="6"/>
        <v>0</v>
      </c>
      <c r="F57" s="119">
        <f t="shared" si="7"/>
        <v>0</v>
      </c>
      <c r="G57" s="108"/>
    </row>
    <row r="58" spans="1:7" s="94" customFormat="1" ht="14.25">
      <c r="A58" s="129" t="s">
        <v>63</v>
      </c>
      <c r="B58" s="123">
        <v>2640</v>
      </c>
      <c r="C58" s="124"/>
      <c r="D58" s="123">
        <v>17001</v>
      </c>
      <c r="E58" s="118">
        <f t="shared" si="6"/>
        <v>14361</v>
      </c>
      <c r="F58" s="119">
        <f t="shared" si="7"/>
        <v>5.439772727272727</v>
      </c>
      <c r="G58" s="108"/>
    </row>
    <row r="59" spans="1:7" s="94" customFormat="1" ht="14.25">
      <c r="A59" s="125" t="s">
        <v>64</v>
      </c>
      <c r="B59" s="123">
        <v>420</v>
      </c>
      <c r="C59" s="124"/>
      <c r="D59" s="123">
        <v>524</v>
      </c>
      <c r="E59" s="118">
        <f t="shared" si="6"/>
        <v>104</v>
      </c>
      <c r="F59" s="119">
        <f t="shared" si="7"/>
        <v>0.24761904761904763</v>
      </c>
      <c r="G59" s="108"/>
    </row>
    <row r="60" spans="1:7" s="94" customFormat="1" ht="12">
      <c r="A60" s="125" t="s">
        <v>65</v>
      </c>
      <c r="B60" s="124">
        <v>3000</v>
      </c>
      <c r="C60" s="124"/>
      <c r="D60" s="124">
        <v>3000</v>
      </c>
      <c r="E60" s="118">
        <f t="shared" si="6"/>
        <v>0</v>
      </c>
      <c r="F60" s="119"/>
      <c r="G60" s="108"/>
    </row>
    <row r="61" spans="1:7" s="94" customFormat="1" ht="12">
      <c r="A61" s="130" t="s">
        <v>66</v>
      </c>
      <c r="B61" s="124">
        <v>5428</v>
      </c>
      <c r="C61" s="124"/>
      <c r="D61" s="124">
        <v>5428</v>
      </c>
      <c r="E61" s="118">
        <f t="shared" si="6"/>
        <v>0</v>
      </c>
      <c r="F61" s="119">
        <f t="shared" si="7"/>
        <v>0</v>
      </c>
      <c r="G61" s="108"/>
    </row>
    <row r="62" spans="1:7" s="94" customFormat="1" ht="12">
      <c r="A62" s="130" t="s">
        <v>67</v>
      </c>
      <c r="B62" s="124">
        <v>322</v>
      </c>
      <c r="C62" s="124"/>
      <c r="D62" s="124">
        <v>732</v>
      </c>
      <c r="E62" s="118">
        <f t="shared" si="6"/>
        <v>410</v>
      </c>
      <c r="F62" s="119">
        <f t="shared" si="7"/>
        <v>1.2732919254658386</v>
      </c>
      <c r="G62" s="108"/>
    </row>
    <row r="63" spans="1:7" s="96" customFormat="1" ht="12">
      <c r="A63" s="131" t="s">
        <v>68</v>
      </c>
      <c r="B63" s="115">
        <f>SUM(B64:B65)</f>
        <v>5514</v>
      </c>
      <c r="C63" s="115">
        <f>SUM(C64:C65)</f>
        <v>0</v>
      </c>
      <c r="D63" s="115">
        <f>SUM(D64:D65)</f>
        <v>5514</v>
      </c>
      <c r="E63" s="111">
        <f t="shared" si="6"/>
        <v>0</v>
      </c>
      <c r="F63" s="112">
        <f t="shared" si="7"/>
        <v>0</v>
      </c>
      <c r="G63" s="132"/>
    </row>
    <row r="64" spans="1:7" s="97" customFormat="1" ht="12">
      <c r="A64" s="133" t="s">
        <v>69</v>
      </c>
      <c r="B64" s="124">
        <v>27</v>
      </c>
      <c r="C64" s="124"/>
      <c r="D64" s="124">
        <v>27</v>
      </c>
      <c r="E64" s="118">
        <f t="shared" si="6"/>
        <v>0</v>
      </c>
      <c r="F64" s="119">
        <f t="shared" si="7"/>
        <v>0</v>
      </c>
      <c r="G64" s="108"/>
    </row>
    <row r="65" spans="1:7" s="94" customFormat="1" ht="12">
      <c r="A65" s="133" t="s">
        <v>70</v>
      </c>
      <c r="B65" s="124">
        <v>5487</v>
      </c>
      <c r="C65" s="124"/>
      <c r="D65" s="124">
        <v>5487</v>
      </c>
      <c r="E65" s="118">
        <f t="shared" si="6"/>
        <v>0</v>
      </c>
      <c r="F65" s="119">
        <f t="shared" si="7"/>
        <v>0</v>
      </c>
      <c r="G65" s="108"/>
    </row>
    <row r="66" spans="1:7" s="96" customFormat="1" ht="12">
      <c r="A66" s="120" t="s">
        <v>71</v>
      </c>
      <c r="B66" s="111">
        <v>19989</v>
      </c>
      <c r="C66" s="111"/>
      <c r="D66" s="111">
        <v>19988</v>
      </c>
      <c r="E66" s="111">
        <f t="shared" si="6"/>
        <v>-1</v>
      </c>
      <c r="F66" s="112"/>
      <c r="G66" s="118"/>
    </row>
    <row r="67" spans="1:7" s="98" customFormat="1" ht="12">
      <c r="A67" s="132" t="s">
        <v>72</v>
      </c>
      <c r="B67" s="115">
        <f>B5-B40</f>
        <v>0</v>
      </c>
      <c r="C67" s="115">
        <f>C5-C40</f>
        <v>103481</v>
      </c>
      <c r="D67" s="115">
        <f>D5-D40</f>
        <v>0</v>
      </c>
      <c r="E67" s="115">
        <f>E5-E40</f>
        <v>0</v>
      </c>
      <c r="F67" s="112"/>
      <c r="G67" s="134"/>
    </row>
  </sheetData>
  <sheetProtection/>
  <mergeCells count="1">
    <mergeCell ref="A2:G2"/>
  </mergeCells>
  <printOptions/>
  <pageMargins left="0.59" right="0.14" top="0.59" bottom="0.7" header="0.35" footer="0.37"/>
  <pageSetup firstPageNumber="9" useFirstPageNumber="1" horizontalDpi="600" verticalDpi="600" orientation="landscape" paperSize="9"/>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G57"/>
  <sheetViews>
    <sheetView showZeros="0" workbookViewId="0" topLeftCell="A1">
      <selection activeCell="A2" sqref="A2:G2"/>
    </sheetView>
  </sheetViews>
  <sheetFormatPr defaultColWidth="9.00390625" defaultRowHeight="14.25"/>
  <cols>
    <col min="1" max="1" width="53.00390625" style="60" customWidth="1"/>
    <col min="2" max="2" width="12.75390625" style="60" customWidth="1"/>
    <col min="3" max="3" width="12.625" style="61" customWidth="1"/>
    <col min="4" max="4" width="10.375" style="60" customWidth="1"/>
    <col min="5" max="5" width="13.75390625" style="60" customWidth="1"/>
    <col min="6" max="6" width="9.875" style="62" customWidth="1"/>
    <col min="7" max="7" width="7.00390625" style="60" customWidth="1"/>
    <col min="8" max="16384" width="28.375" style="60" customWidth="1"/>
  </cols>
  <sheetData>
    <row r="1" ht="14.25">
      <c r="A1" s="63" t="s">
        <v>73</v>
      </c>
    </row>
    <row r="2" spans="1:7" ht="20.25">
      <c r="A2" s="64" t="s">
        <v>74</v>
      </c>
      <c r="B2" s="64"/>
      <c r="C2" s="64"/>
      <c r="D2" s="64"/>
      <c r="E2" s="64"/>
      <c r="F2" s="64"/>
      <c r="G2" s="64"/>
    </row>
    <row r="3" spans="3:7" s="57" customFormat="1" ht="14.25">
      <c r="C3" s="65"/>
      <c r="F3" s="66" t="s">
        <v>2</v>
      </c>
      <c r="G3" s="66"/>
    </row>
    <row r="4" spans="1:7" s="58" customFormat="1" ht="12.75">
      <c r="A4" s="67" t="s">
        <v>75</v>
      </c>
      <c r="B4" s="68" t="s">
        <v>76</v>
      </c>
      <c r="C4" s="68" t="s">
        <v>77</v>
      </c>
      <c r="D4" s="68" t="s">
        <v>6</v>
      </c>
      <c r="E4" s="68" t="s">
        <v>78</v>
      </c>
      <c r="F4" s="69" t="s">
        <v>79</v>
      </c>
      <c r="G4" s="68" t="s">
        <v>80</v>
      </c>
    </row>
    <row r="5" spans="1:7" s="58" customFormat="1" ht="15" customHeight="1">
      <c r="A5" s="67" t="s">
        <v>81</v>
      </c>
      <c r="B5" s="70">
        <f>SUM(B6:B8)</f>
        <v>60200</v>
      </c>
      <c r="C5" s="71">
        <f>SUM(C6:C8)</f>
        <v>34183.827</v>
      </c>
      <c r="D5" s="71">
        <f>SUM(D6:D8)</f>
        <v>50333.827</v>
      </c>
      <c r="E5" s="71">
        <f>SUM(E6:E8)</f>
        <v>-9866.173000000003</v>
      </c>
      <c r="F5" s="70">
        <f>E5/B5</f>
        <v>-0.16388991694352165</v>
      </c>
      <c r="G5" s="68"/>
    </row>
    <row r="6" spans="1:7" s="58" customFormat="1" ht="15" customHeight="1">
      <c r="A6" s="72" t="s">
        <v>82</v>
      </c>
      <c r="B6" s="70"/>
      <c r="C6" s="71"/>
      <c r="D6" s="71">
        <v>16000</v>
      </c>
      <c r="E6" s="71">
        <f aca="true" t="shared" si="0" ref="E6:E23">D6-B6</f>
        <v>16000</v>
      </c>
      <c r="F6" s="70"/>
      <c r="G6" s="68"/>
    </row>
    <row r="7" spans="1:7" s="58" customFormat="1" ht="15" customHeight="1">
      <c r="A7" s="72" t="s">
        <v>83</v>
      </c>
      <c r="B7" s="70"/>
      <c r="C7" s="71">
        <v>1093.07</v>
      </c>
      <c r="D7" s="71">
        <v>1093.07</v>
      </c>
      <c r="E7" s="71">
        <f t="shared" si="0"/>
        <v>1093.07</v>
      </c>
      <c r="F7" s="70"/>
      <c r="G7" s="68"/>
    </row>
    <row r="8" spans="1:7" s="58" customFormat="1" ht="15" customHeight="1">
      <c r="A8" s="72" t="s">
        <v>84</v>
      </c>
      <c r="B8" s="70">
        <f>SUM(B9:B23)</f>
        <v>60200</v>
      </c>
      <c r="C8" s="71">
        <f>SUM(C9:C23)</f>
        <v>33090.757</v>
      </c>
      <c r="D8" s="71">
        <f>SUM(D9:D23)</f>
        <v>33240.757</v>
      </c>
      <c r="E8" s="71">
        <f t="shared" si="0"/>
        <v>-26959.243000000002</v>
      </c>
      <c r="F8" s="70">
        <f>E8/B8</f>
        <v>-0.44782795681063126</v>
      </c>
      <c r="G8" s="68"/>
    </row>
    <row r="9" spans="1:7" s="58" customFormat="1" ht="15.75" customHeight="1">
      <c r="A9" s="73" t="s">
        <v>85</v>
      </c>
      <c r="B9" s="74"/>
      <c r="C9" s="75"/>
      <c r="D9" s="75"/>
      <c r="E9" s="76">
        <f t="shared" si="0"/>
        <v>0</v>
      </c>
      <c r="F9" s="77"/>
      <c r="G9" s="78"/>
    </row>
    <row r="10" spans="1:7" s="58" customFormat="1" ht="15" customHeight="1" hidden="1">
      <c r="A10" s="73" t="s">
        <v>86</v>
      </c>
      <c r="B10" s="74"/>
      <c r="C10" s="75"/>
      <c r="D10" s="75"/>
      <c r="E10" s="76">
        <f t="shared" si="0"/>
        <v>0</v>
      </c>
      <c r="F10" s="77"/>
      <c r="G10" s="78"/>
    </row>
    <row r="11" spans="1:7" s="58" customFormat="1" ht="15" customHeight="1" hidden="1">
      <c r="A11" s="73" t="s">
        <v>87</v>
      </c>
      <c r="B11" s="74"/>
      <c r="C11" s="75"/>
      <c r="D11" s="75"/>
      <c r="E11" s="76">
        <f t="shared" si="0"/>
        <v>0</v>
      </c>
      <c r="F11" s="77"/>
      <c r="G11" s="78"/>
    </row>
    <row r="12" spans="1:7" s="58" customFormat="1" ht="15" customHeight="1">
      <c r="A12" s="73" t="s">
        <v>88</v>
      </c>
      <c r="B12" s="74"/>
      <c r="C12" s="75"/>
      <c r="D12" s="75"/>
      <c r="E12" s="76">
        <f t="shared" si="0"/>
        <v>0</v>
      </c>
      <c r="F12" s="77"/>
      <c r="G12" s="78"/>
    </row>
    <row r="13" spans="1:7" s="58" customFormat="1" ht="15" customHeight="1" hidden="1">
      <c r="A13" s="73" t="s">
        <v>89</v>
      </c>
      <c r="B13" s="74"/>
      <c r="C13" s="75"/>
      <c r="D13" s="75"/>
      <c r="E13" s="76">
        <f t="shared" si="0"/>
        <v>0</v>
      </c>
      <c r="F13" s="77"/>
      <c r="G13" s="78"/>
    </row>
    <row r="14" spans="1:7" s="58" customFormat="1" ht="15" customHeight="1" hidden="1">
      <c r="A14" s="73" t="s">
        <v>90</v>
      </c>
      <c r="B14" s="74"/>
      <c r="C14" s="75"/>
      <c r="D14" s="75"/>
      <c r="E14" s="76">
        <f t="shared" si="0"/>
        <v>0</v>
      </c>
      <c r="F14" s="77"/>
      <c r="G14" s="78"/>
    </row>
    <row r="15" spans="1:7" s="58" customFormat="1" ht="15" customHeight="1" hidden="1">
      <c r="A15" s="73" t="s">
        <v>91</v>
      </c>
      <c r="B15" s="74"/>
      <c r="C15" s="75"/>
      <c r="D15" s="75"/>
      <c r="E15" s="76">
        <f t="shared" si="0"/>
        <v>0</v>
      </c>
      <c r="F15" s="77"/>
      <c r="G15" s="78"/>
    </row>
    <row r="16" spans="1:7" s="58" customFormat="1" ht="15" customHeight="1" hidden="1">
      <c r="A16" s="73" t="s">
        <v>92</v>
      </c>
      <c r="B16" s="74"/>
      <c r="C16" s="75"/>
      <c r="D16" s="75"/>
      <c r="E16" s="76">
        <f t="shared" si="0"/>
        <v>0</v>
      </c>
      <c r="F16" s="77"/>
      <c r="G16" s="78"/>
    </row>
    <row r="17" spans="1:7" s="58" customFormat="1" ht="15" customHeight="1">
      <c r="A17" s="73" t="s">
        <v>93</v>
      </c>
      <c r="B17" s="74"/>
      <c r="C17" s="75">
        <v>784.3875</v>
      </c>
      <c r="D17" s="75">
        <v>784.3875</v>
      </c>
      <c r="E17" s="76">
        <f t="shared" si="0"/>
        <v>784.3875</v>
      </c>
      <c r="F17" s="77"/>
      <c r="G17" s="78"/>
    </row>
    <row r="18" spans="1:7" s="58" customFormat="1" ht="15" customHeight="1">
      <c r="A18" s="73" t="s">
        <v>94</v>
      </c>
      <c r="B18" s="74"/>
      <c r="C18" s="75">
        <v>216.7095</v>
      </c>
      <c r="D18" s="75">
        <v>216.7095</v>
      </c>
      <c r="E18" s="76">
        <f t="shared" si="0"/>
        <v>216.7095</v>
      </c>
      <c r="F18" s="77"/>
      <c r="G18" s="78"/>
    </row>
    <row r="19" spans="1:7" s="58" customFormat="1" ht="15" customHeight="1">
      <c r="A19" s="73" t="s">
        <v>95</v>
      </c>
      <c r="B19" s="74">
        <v>60000</v>
      </c>
      <c r="C19" s="75">
        <v>31672.66</v>
      </c>
      <c r="D19" s="75">
        <v>31822.66</v>
      </c>
      <c r="E19" s="76">
        <f t="shared" si="0"/>
        <v>-28177.34</v>
      </c>
      <c r="F19" s="77">
        <f aca="true" t="shared" si="1" ref="F19:F29">E19/B19</f>
        <v>-0.4696223333333333</v>
      </c>
      <c r="G19" s="79"/>
    </row>
    <row r="20" spans="1:7" s="58" customFormat="1" ht="15" customHeight="1" hidden="1">
      <c r="A20" s="73" t="s">
        <v>96</v>
      </c>
      <c r="B20" s="74"/>
      <c r="C20" s="75"/>
      <c r="D20" s="75"/>
      <c r="E20" s="76">
        <f t="shared" si="0"/>
        <v>0</v>
      </c>
      <c r="F20" s="77"/>
      <c r="G20" s="78"/>
    </row>
    <row r="21" spans="1:7" s="58" customFormat="1" ht="15" customHeight="1" hidden="1">
      <c r="A21" s="73" t="s">
        <v>97</v>
      </c>
      <c r="B21" s="74"/>
      <c r="C21" s="75"/>
      <c r="D21" s="75"/>
      <c r="E21" s="76">
        <f t="shared" si="0"/>
        <v>0</v>
      </c>
      <c r="F21" s="77"/>
      <c r="G21" s="78"/>
    </row>
    <row r="22" spans="1:7" s="58" customFormat="1" ht="15" customHeight="1">
      <c r="A22" s="73" t="s">
        <v>98</v>
      </c>
      <c r="B22" s="74">
        <v>200</v>
      </c>
      <c r="C22" s="75">
        <v>417</v>
      </c>
      <c r="D22" s="75">
        <v>417</v>
      </c>
      <c r="E22" s="76">
        <f t="shared" si="0"/>
        <v>217</v>
      </c>
      <c r="F22" s="77">
        <f t="shared" si="1"/>
        <v>1.085</v>
      </c>
      <c r="G22" s="78"/>
    </row>
    <row r="23" spans="1:7" s="58" customFormat="1" ht="15" customHeight="1">
      <c r="A23" s="73" t="s">
        <v>99</v>
      </c>
      <c r="B23" s="74"/>
      <c r="C23" s="75"/>
      <c r="D23" s="75"/>
      <c r="E23" s="71">
        <f t="shared" si="0"/>
        <v>0</v>
      </c>
      <c r="F23" s="70"/>
      <c r="G23" s="78"/>
    </row>
    <row r="24" spans="1:7" s="58" customFormat="1" ht="15" customHeight="1" hidden="1">
      <c r="A24" s="73" t="s">
        <v>100</v>
      </c>
      <c r="B24" s="74"/>
      <c r="C24" s="75"/>
      <c r="D24" s="75"/>
      <c r="E24" s="71">
        <f aca="true" t="shared" si="2" ref="E24:E26">SUM(E27:E41)</f>
        <v>-154528.56100000002</v>
      </c>
      <c r="F24" s="70" t="e">
        <f t="shared" si="1"/>
        <v>#DIV/0!</v>
      </c>
      <c r="G24" s="78"/>
    </row>
    <row r="25" spans="1:7" s="58" customFormat="1" ht="15" customHeight="1" hidden="1">
      <c r="A25" s="73" t="s">
        <v>101</v>
      </c>
      <c r="B25" s="74"/>
      <c r="C25" s="75"/>
      <c r="D25" s="75"/>
      <c r="E25" s="71">
        <f t="shared" si="2"/>
        <v>-100610.07500000001</v>
      </c>
      <c r="F25" s="70" t="e">
        <f t="shared" si="1"/>
        <v>#DIV/0!</v>
      </c>
      <c r="G25" s="78"/>
    </row>
    <row r="26" spans="1:7" s="58" customFormat="1" ht="15" customHeight="1" hidden="1">
      <c r="A26" s="73" t="s">
        <v>102</v>
      </c>
      <c r="B26" s="74"/>
      <c r="C26" s="75"/>
      <c r="D26" s="75"/>
      <c r="E26" s="71">
        <f t="shared" si="2"/>
        <v>-46691.58900000001</v>
      </c>
      <c r="F26" s="70" t="e">
        <f t="shared" si="1"/>
        <v>#DIV/0!</v>
      </c>
      <c r="G26" s="78"/>
    </row>
    <row r="27" spans="1:7" s="58" customFormat="1" ht="15" customHeight="1" hidden="1">
      <c r="A27" s="80" t="s">
        <v>103</v>
      </c>
      <c r="B27" s="81"/>
      <c r="C27" s="75"/>
      <c r="D27" s="75"/>
      <c r="E27" s="71">
        <f>SUM(E31:E44)</f>
        <v>-53918.486000000004</v>
      </c>
      <c r="F27" s="70" t="e">
        <f t="shared" si="1"/>
        <v>#DIV/0!</v>
      </c>
      <c r="G27" s="78"/>
    </row>
    <row r="28" spans="1:7" s="58" customFormat="1" ht="15" customHeight="1" hidden="1">
      <c r="A28" s="80" t="s">
        <v>104</v>
      </c>
      <c r="B28" s="81"/>
      <c r="C28" s="75"/>
      <c r="D28" s="75"/>
      <c r="E28" s="71">
        <f>SUM(E31:E45)</f>
        <v>-53918.486000000004</v>
      </c>
      <c r="F28" s="70" t="e">
        <f t="shared" si="1"/>
        <v>#DIV/0!</v>
      </c>
      <c r="G28" s="78"/>
    </row>
    <row r="29" spans="1:7" s="59" customFormat="1" ht="15" customHeight="1">
      <c r="A29" s="82" t="s">
        <v>105</v>
      </c>
      <c r="B29" s="83">
        <f>SUM(B30:B31)</f>
        <v>60200</v>
      </c>
      <c r="C29" s="67">
        <f>SUM(C30:C31)</f>
        <v>34184.07</v>
      </c>
      <c r="D29" s="67">
        <f>SUM(D30:D31)</f>
        <v>50333.827</v>
      </c>
      <c r="E29" s="67">
        <f>SUM(E30:E31)</f>
        <v>-9866.173000000003</v>
      </c>
      <c r="F29" s="70">
        <f t="shared" si="1"/>
        <v>-0.16388991694352165</v>
      </c>
      <c r="G29" s="82"/>
    </row>
    <row r="30" spans="1:7" s="59" customFormat="1" ht="15" customHeight="1">
      <c r="A30" s="82" t="s">
        <v>106</v>
      </c>
      <c r="B30" s="83"/>
      <c r="C30" s="71">
        <v>1093.07</v>
      </c>
      <c r="D30" s="71">
        <v>17093.07</v>
      </c>
      <c r="E30" s="71">
        <f aca="true" t="shared" si="3" ref="E30:E34">D30-B30</f>
        <v>17093.07</v>
      </c>
      <c r="F30" s="70"/>
      <c r="G30" s="82"/>
    </row>
    <row r="31" spans="1:7" s="59" customFormat="1" ht="15" customHeight="1">
      <c r="A31" s="82" t="s">
        <v>107</v>
      </c>
      <c r="B31" s="83">
        <f>SUM(B32:B51)</f>
        <v>60200</v>
      </c>
      <c r="C31" s="67">
        <f>SUM(C32:C51)</f>
        <v>33091</v>
      </c>
      <c r="D31" s="67">
        <f>SUM(D32:D51)</f>
        <v>33240.757</v>
      </c>
      <c r="E31" s="71">
        <f t="shared" si="3"/>
        <v>-26959.243000000002</v>
      </c>
      <c r="F31" s="70">
        <f>E31/B31</f>
        <v>-0.44782795681063126</v>
      </c>
      <c r="G31" s="82"/>
    </row>
    <row r="32" spans="1:7" s="58" customFormat="1" ht="15" customHeight="1">
      <c r="A32" s="73" t="s">
        <v>108</v>
      </c>
      <c r="B32" s="84"/>
      <c r="C32" s="85"/>
      <c r="D32" s="85"/>
      <c r="E32" s="71">
        <f t="shared" si="3"/>
        <v>0</v>
      </c>
      <c r="F32" s="70"/>
      <c r="G32" s="78"/>
    </row>
    <row r="33" spans="1:7" s="58" customFormat="1" ht="15" customHeight="1" hidden="1">
      <c r="A33" s="86" t="s">
        <v>109</v>
      </c>
      <c r="B33" s="84"/>
      <c r="C33" s="85"/>
      <c r="D33" s="85"/>
      <c r="E33" s="76">
        <f t="shared" si="3"/>
        <v>0</v>
      </c>
      <c r="F33" s="77"/>
      <c r="G33" s="78"/>
    </row>
    <row r="34" spans="1:7" s="58" customFormat="1" ht="15" customHeight="1">
      <c r="A34" s="86" t="s">
        <v>110</v>
      </c>
      <c r="B34" s="74">
        <v>60000</v>
      </c>
      <c r="C34" s="75">
        <v>32674</v>
      </c>
      <c r="D34" s="75">
        <v>31822.66</v>
      </c>
      <c r="E34" s="76">
        <f t="shared" si="3"/>
        <v>-28177.34</v>
      </c>
      <c r="F34" s="77">
        <f>E34/B34</f>
        <v>-0.4696223333333333</v>
      </c>
      <c r="G34" s="87"/>
    </row>
    <row r="35" spans="1:7" s="58" customFormat="1" ht="15" customHeight="1">
      <c r="A35" s="73" t="s">
        <v>111</v>
      </c>
      <c r="B35" s="84"/>
      <c r="C35" s="85"/>
      <c r="D35" s="85"/>
      <c r="E35" s="76">
        <f>D35</f>
        <v>0</v>
      </c>
      <c r="F35" s="77"/>
      <c r="G35" s="78"/>
    </row>
    <row r="36" spans="1:7" s="58" customFormat="1" ht="15" customHeight="1">
      <c r="A36" s="86" t="s">
        <v>112</v>
      </c>
      <c r="B36" s="84"/>
      <c r="C36" s="75"/>
      <c r="D36" s="75">
        <v>784.3875</v>
      </c>
      <c r="E36" s="76">
        <f aca="true" t="shared" si="4" ref="E36:E56">D36-B36</f>
        <v>784.3875</v>
      </c>
      <c r="F36" s="77"/>
      <c r="G36" s="78"/>
    </row>
    <row r="37" spans="1:7" s="58" customFormat="1" ht="15" customHeight="1">
      <c r="A37" s="73" t="s">
        <v>113</v>
      </c>
      <c r="B37" s="84"/>
      <c r="C37" s="75"/>
      <c r="D37" s="75">
        <v>216.7095</v>
      </c>
      <c r="E37" s="76">
        <f t="shared" si="4"/>
        <v>216.7095</v>
      </c>
      <c r="F37" s="77"/>
      <c r="G37" s="78"/>
    </row>
    <row r="38" spans="1:7" s="58" customFormat="1" ht="15" customHeight="1">
      <c r="A38" s="73" t="s">
        <v>114</v>
      </c>
      <c r="B38" s="84"/>
      <c r="C38" s="85"/>
      <c r="D38" s="85"/>
      <c r="E38" s="76">
        <f t="shared" si="4"/>
        <v>0</v>
      </c>
      <c r="F38" s="77"/>
      <c r="G38" s="78"/>
    </row>
    <row r="39" spans="1:7" s="58" customFormat="1" ht="15" customHeight="1">
      <c r="A39" s="73" t="s">
        <v>115</v>
      </c>
      <c r="B39" s="84">
        <v>200</v>
      </c>
      <c r="C39" s="85">
        <v>417</v>
      </c>
      <c r="D39" s="85">
        <v>417</v>
      </c>
      <c r="E39" s="76">
        <f t="shared" si="4"/>
        <v>217</v>
      </c>
      <c r="F39" s="77">
        <f>E39/B39</f>
        <v>1.085</v>
      </c>
      <c r="G39" s="78"/>
    </row>
    <row r="40" spans="1:7" s="58" customFormat="1" ht="15" customHeight="1">
      <c r="A40" s="86" t="s">
        <v>116</v>
      </c>
      <c r="B40" s="84"/>
      <c r="C40" s="85"/>
      <c r="D40" s="84"/>
      <c r="E40" s="77">
        <f t="shared" si="4"/>
        <v>0</v>
      </c>
      <c r="F40" s="77"/>
      <c r="G40" s="78"/>
    </row>
    <row r="41" spans="1:7" s="58" customFormat="1" ht="15" customHeight="1" hidden="1">
      <c r="A41" s="86" t="s">
        <v>117</v>
      </c>
      <c r="B41" s="84"/>
      <c r="C41" s="85"/>
      <c r="D41" s="84"/>
      <c r="E41" s="77">
        <f t="shared" si="4"/>
        <v>0</v>
      </c>
      <c r="F41" s="77"/>
      <c r="G41" s="78"/>
    </row>
    <row r="42" spans="1:7" s="58" customFormat="1" ht="15" customHeight="1" hidden="1">
      <c r="A42" s="86" t="s">
        <v>118</v>
      </c>
      <c r="B42" s="84"/>
      <c r="C42" s="85"/>
      <c r="D42" s="84"/>
      <c r="E42" s="77">
        <f t="shared" si="4"/>
        <v>0</v>
      </c>
      <c r="F42" s="77"/>
      <c r="G42" s="78"/>
    </row>
    <row r="43" spans="1:7" s="58" customFormat="1" ht="15" customHeight="1" hidden="1">
      <c r="A43" s="86" t="s">
        <v>119</v>
      </c>
      <c r="B43" s="84"/>
      <c r="C43" s="85"/>
      <c r="D43" s="84"/>
      <c r="E43" s="77">
        <f t="shared" si="4"/>
        <v>0</v>
      </c>
      <c r="F43" s="77"/>
      <c r="G43" s="78"/>
    </row>
    <row r="44" spans="1:7" s="58" customFormat="1" ht="15" customHeight="1">
      <c r="A44" s="86" t="s">
        <v>120</v>
      </c>
      <c r="B44" s="84"/>
      <c r="C44" s="85"/>
      <c r="D44" s="84"/>
      <c r="E44" s="77">
        <f t="shared" si="4"/>
        <v>0</v>
      </c>
      <c r="F44" s="77"/>
      <c r="G44" s="78"/>
    </row>
    <row r="45" spans="1:7" s="58" customFormat="1" ht="15" customHeight="1" hidden="1">
      <c r="A45" s="86" t="s">
        <v>121</v>
      </c>
      <c r="B45" s="84"/>
      <c r="C45" s="85"/>
      <c r="D45" s="84"/>
      <c r="E45" s="77">
        <f t="shared" si="4"/>
        <v>0</v>
      </c>
      <c r="F45" s="77"/>
      <c r="G45" s="78"/>
    </row>
    <row r="46" spans="1:7" s="58" customFormat="1" ht="15" customHeight="1" hidden="1">
      <c r="A46" s="73" t="s">
        <v>122</v>
      </c>
      <c r="B46" s="84"/>
      <c r="C46" s="85"/>
      <c r="D46" s="84"/>
      <c r="E46" s="77">
        <f t="shared" si="4"/>
        <v>0</v>
      </c>
      <c r="F46" s="77"/>
      <c r="G46" s="78"/>
    </row>
    <row r="47" spans="1:7" s="58" customFormat="1" ht="15" customHeight="1" hidden="1">
      <c r="A47" s="88" t="s">
        <v>123</v>
      </c>
      <c r="B47" s="84"/>
      <c r="C47" s="85"/>
      <c r="D47" s="84"/>
      <c r="E47" s="77">
        <f t="shared" si="4"/>
        <v>0</v>
      </c>
      <c r="F47" s="77"/>
      <c r="G47" s="78"/>
    </row>
    <row r="48" spans="1:7" s="58" customFormat="1" ht="15" customHeight="1">
      <c r="A48" s="73" t="s">
        <v>124</v>
      </c>
      <c r="B48" s="84"/>
      <c r="C48" s="85"/>
      <c r="D48" s="84"/>
      <c r="E48" s="77">
        <f t="shared" si="4"/>
        <v>0</v>
      </c>
      <c r="F48" s="77"/>
      <c r="G48" s="78"/>
    </row>
    <row r="49" spans="1:7" s="58" customFormat="1" ht="15" customHeight="1" hidden="1">
      <c r="A49" s="73" t="s">
        <v>125</v>
      </c>
      <c r="B49" s="84"/>
      <c r="C49" s="85"/>
      <c r="D49" s="84"/>
      <c r="E49" s="70">
        <f t="shared" si="4"/>
        <v>0</v>
      </c>
      <c r="F49" s="70"/>
      <c r="G49" s="78"/>
    </row>
    <row r="50" spans="1:7" s="58" customFormat="1" ht="15" customHeight="1" hidden="1">
      <c r="A50" s="86" t="s">
        <v>126</v>
      </c>
      <c r="B50" s="84"/>
      <c r="C50" s="85"/>
      <c r="D50" s="84"/>
      <c r="E50" s="70">
        <f t="shared" si="4"/>
        <v>0</v>
      </c>
      <c r="F50" s="70"/>
      <c r="G50" s="78"/>
    </row>
    <row r="51" spans="1:7" s="58" customFormat="1" ht="15" customHeight="1" hidden="1">
      <c r="A51" s="73" t="s">
        <v>127</v>
      </c>
      <c r="B51" s="84"/>
      <c r="C51" s="85"/>
      <c r="D51" s="84"/>
      <c r="E51" s="70">
        <f t="shared" si="4"/>
        <v>0</v>
      </c>
      <c r="F51" s="70"/>
      <c r="G51" s="78"/>
    </row>
    <row r="52" spans="1:7" s="58" customFormat="1" ht="12" customHeight="1" hidden="1">
      <c r="A52" s="89" t="s">
        <v>128</v>
      </c>
      <c r="B52" s="84"/>
      <c r="C52" s="85"/>
      <c r="D52" s="84"/>
      <c r="E52" s="70">
        <f t="shared" si="4"/>
        <v>0</v>
      </c>
      <c r="F52" s="70" t="e">
        <f aca="true" t="shared" si="5" ref="F48:F56">E52/B52</f>
        <v>#DIV/0!</v>
      </c>
      <c r="G52" s="78"/>
    </row>
    <row r="53" spans="1:7" s="58" customFormat="1" ht="12" customHeight="1" hidden="1">
      <c r="A53" s="89" t="s">
        <v>129</v>
      </c>
      <c r="B53" s="84"/>
      <c r="C53" s="85"/>
      <c r="D53" s="84"/>
      <c r="E53" s="70">
        <f t="shared" si="4"/>
        <v>0</v>
      </c>
      <c r="F53" s="70" t="e">
        <f t="shared" si="5"/>
        <v>#DIV/0!</v>
      </c>
      <c r="G53" s="78"/>
    </row>
    <row r="54" spans="1:7" s="58" customFormat="1" ht="12" customHeight="1" hidden="1">
      <c r="A54" s="89" t="s">
        <v>130</v>
      </c>
      <c r="B54" s="84"/>
      <c r="C54" s="85"/>
      <c r="D54" s="84"/>
      <c r="E54" s="70">
        <f t="shared" si="4"/>
        <v>0</v>
      </c>
      <c r="F54" s="70" t="e">
        <f t="shared" si="5"/>
        <v>#DIV/0!</v>
      </c>
      <c r="G54" s="78"/>
    </row>
    <row r="55" spans="1:7" s="58" customFormat="1" ht="12" customHeight="1" hidden="1">
      <c r="A55" s="89" t="s">
        <v>131</v>
      </c>
      <c r="B55" s="84"/>
      <c r="C55" s="85"/>
      <c r="D55" s="84"/>
      <c r="E55" s="70">
        <f t="shared" si="4"/>
        <v>0</v>
      </c>
      <c r="F55" s="70" t="e">
        <f t="shared" si="5"/>
        <v>#DIV/0!</v>
      </c>
      <c r="G55" s="78"/>
    </row>
    <row r="56" spans="1:7" s="58" customFormat="1" ht="12" customHeight="1" hidden="1">
      <c r="A56" s="89" t="s">
        <v>132</v>
      </c>
      <c r="B56" s="84"/>
      <c r="C56" s="85"/>
      <c r="D56" s="84"/>
      <c r="E56" s="70">
        <f t="shared" si="4"/>
        <v>0</v>
      </c>
      <c r="F56" s="70" t="e">
        <f t="shared" si="5"/>
        <v>#DIV/0!</v>
      </c>
      <c r="G56" s="78"/>
    </row>
    <row r="57" spans="1:7" s="59" customFormat="1" ht="30" customHeight="1">
      <c r="A57" s="90" t="s">
        <v>72</v>
      </c>
      <c r="B57" s="91">
        <f aca="true" t="shared" si="6" ref="B57:F57">B5-B29</f>
        <v>0</v>
      </c>
      <c r="C57" s="92"/>
      <c r="D57" s="91">
        <f t="shared" si="6"/>
        <v>0</v>
      </c>
      <c r="E57" s="91">
        <f t="shared" si="6"/>
        <v>0</v>
      </c>
      <c r="F57" s="91">
        <f t="shared" si="6"/>
        <v>0</v>
      </c>
      <c r="G57" s="82"/>
    </row>
  </sheetData>
  <sheetProtection/>
  <mergeCells count="2">
    <mergeCell ref="A2:G2"/>
    <mergeCell ref="F3:G3"/>
  </mergeCells>
  <printOptions/>
  <pageMargins left="0.75" right="0.75" top="1" bottom="0.51" header="0.5" footer="0.21"/>
  <pageSetup horizontalDpi="600" verticalDpi="600" orientation="landscape" paperSize="9"/>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H27"/>
  <sheetViews>
    <sheetView zoomScaleSheetLayoutView="100" workbookViewId="0" topLeftCell="A1">
      <selection activeCell="D9" sqref="D9"/>
    </sheetView>
  </sheetViews>
  <sheetFormatPr defaultColWidth="9.00390625" defaultRowHeight="14.25"/>
  <cols>
    <col min="1" max="1" width="26.50390625" style="0" customWidth="1"/>
    <col min="2" max="2" width="6.625" style="0" customWidth="1"/>
    <col min="3" max="3" width="7.125" style="0" customWidth="1"/>
    <col min="4" max="4" width="6.625" style="0" customWidth="1"/>
    <col min="5" max="5" width="40.875" style="0" customWidth="1"/>
    <col min="6" max="6" width="7.50390625" style="0" customWidth="1"/>
    <col min="7" max="7" width="7.875" style="0" customWidth="1"/>
  </cols>
  <sheetData>
    <row r="1" spans="1:8" ht="14.25">
      <c r="A1" s="25" t="s">
        <v>133</v>
      </c>
      <c r="B1" s="25"/>
      <c r="C1" s="25"/>
      <c r="D1" s="25"/>
      <c r="E1" s="25"/>
      <c r="F1" s="25"/>
      <c r="G1" s="25"/>
      <c r="H1" s="25"/>
    </row>
    <row r="2" spans="1:8" ht="25.5">
      <c r="A2" s="26" t="s">
        <v>134</v>
      </c>
      <c r="B2" s="26"/>
      <c r="C2" s="26"/>
      <c r="D2" s="26"/>
      <c r="E2" s="26"/>
      <c r="F2" s="26"/>
      <c r="G2" s="26"/>
      <c r="H2" s="26"/>
    </row>
    <row r="3" spans="1:8" ht="14.25">
      <c r="A3" s="27"/>
      <c r="B3" s="27"/>
      <c r="C3" s="27"/>
      <c r="D3" s="27"/>
      <c r="H3" s="27" t="s">
        <v>2</v>
      </c>
    </row>
    <row r="4" spans="1:8" ht="42.75">
      <c r="A4" s="28" t="s">
        <v>3</v>
      </c>
      <c r="B4" s="29" t="s">
        <v>4</v>
      </c>
      <c r="C4" s="29" t="s">
        <v>6</v>
      </c>
      <c r="D4" s="30" t="s">
        <v>78</v>
      </c>
      <c r="E4" s="28" t="s">
        <v>3</v>
      </c>
      <c r="F4" s="31" t="s">
        <v>4</v>
      </c>
      <c r="G4" s="32" t="s">
        <v>6</v>
      </c>
      <c r="H4" s="32" t="s">
        <v>78</v>
      </c>
    </row>
    <row r="5" spans="1:8" ht="14.25">
      <c r="A5" s="33" t="s">
        <v>135</v>
      </c>
      <c r="B5" s="34">
        <v>28</v>
      </c>
      <c r="C5" s="34">
        <v>40</v>
      </c>
      <c r="D5" s="34">
        <v>12</v>
      </c>
      <c r="E5" s="35" t="s">
        <v>136</v>
      </c>
      <c r="F5" s="36">
        <f>SUM(F6:F8)</f>
        <v>2312</v>
      </c>
      <c r="G5" s="36">
        <f>SUM(G6:G8)</f>
        <v>2310</v>
      </c>
      <c r="H5" s="37">
        <v>0</v>
      </c>
    </row>
    <row r="6" spans="1:8" ht="15.75">
      <c r="A6" s="38" t="s">
        <v>137</v>
      </c>
      <c r="B6" s="34"/>
      <c r="C6" s="34"/>
      <c r="D6" s="34"/>
      <c r="E6" s="39" t="s">
        <v>138</v>
      </c>
      <c r="F6" s="36">
        <v>5</v>
      </c>
      <c r="G6" s="37">
        <v>3</v>
      </c>
      <c r="H6" s="40">
        <v>-2</v>
      </c>
    </row>
    <row r="7" spans="1:8" ht="15.75">
      <c r="A7" s="38" t="s">
        <v>139</v>
      </c>
      <c r="B7" s="34"/>
      <c r="C7" s="34"/>
      <c r="D7" s="34"/>
      <c r="E7" s="41" t="s">
        <v>140</v>
      </c>
      <c r="F7" s="42"/>
      <c r="G7" s="43"/>
      <c r="H7" s="43"/>
    </row>
    <row r="8" spans="1:8" ht="15.75">
      <c r="A8" s="38" t="s">
        <v>141</v>
      </c>
      <c r="B8" s="34">
        <v>25</v>
      </c>
      <c r="C8" s="34">
        <v>37</v>
      </c>
      <c r="D8" s="44">
        <v>12</v>
      </c>
      <c r="E8" s="41" t="s">
        <v>142</v>
      </c>
      <c r="F8" s="45">
        <v>2307</v>
      </c>
      <c r="G8" s="46">
        <v>2307</v>
      </c>
      <c r="H8" s="46">
        <v>0</v>
      </c>
    </row>
    <row r="9" spans="1:8" ht="15.75">
      <c r="A9" s="38" t="s">
        <v>143</v>
      </c>
      <c r="B9" s="34">
        <v>3</v>
      </c>
      <c r="C9" s="34">
        <v>3</v>
      </c>
      <c r="D9" s="44" t="s">
        <v>144</v>
      </c>
      <c r="E9" s="35" t="s">
        <v>145</v>
      </c>
      <c r="F9" s="36">
        <f>SUM(F10)</f>
        <v>0</v>
      </c>
      <c r="G9" s="37"/>
      <c r="H9" s="37"/>
    </row>
    <row r="10" spans="1:8" ht="15.75">
      <c r="A10" s="38" t="s">
        <v>146</v>
      </c>
      <c r="B10" s="34"/>
      <c r="C10" s="34"/>
      <c r="D10" s="44"/>
      <c r="E10" s="41" t="s">
        <v>147</v>
      </c>
      <c r="F10" s="42">
        <v>0</v>
      </c>
      <c r="G10" s="43"/>
      <c r="H10" s="43"/>
    </row>
    <row r="11" spans="1:8" ht="15.75">
      <c r="A11" s="38" t="s">
        <v>148</v>
      </c>
      <c r="B11" s="34"/>
      <c r="C11" s="34"/>
      <c r="D11" s="34"/>
      <c r="E11" s="35" t="s">
        <v>149</v>
      </c>
      <c r="F11" s="36">
        <f>SUM(F12)</f>
        <v>0</v>
      </c>
      <c r="G11" s="37"/>
      <c r="H11" s="37"/>
    </row>
    <row r="12" spans="1:8" ht="15.75">
      <c r="A12" s="38" t="s">
        <v>150</v>
      </c>
      <c r="B12" s="34"/>
      <c r="C12" s="34"/>
      <c r="D12" s="34"/>
      <c r="E12" s="41" t="s">
        <v>151</v>
      </c>
      <c r="F12" s="42"/>
      <c r="G12" s="43"/>
      <c r="H12" s="43"/>
    </row>
    <row r="13" spans="1:8" ht="30">
      <c r="A13" s="38" t="s">
        <v>152</v>
      </c>
      <c r="B13" s="34"/>
      <c r="C13" s="34"/>
      <c r="D13" s="34"/>
      <c r="E13" s="41" t="s">
        <v>153</v>
      </c>
      <c r="F13" s="45"/>
      <c r="G13" s="46"/>
      <c r="H13" s="46"/>
    </row>
    <row r="14" spans="1:8" ht="30">
      <c r="A14" s="38" t="s">
        <v>154</v>
      </c>
      <c r="B14" s="34"/>
      <c r="C14" s="34"/>
      <c r="D14" s="34"/>
      <c r="E14" s="41" t="s">
        <v>155</v>
      </c>
      <c r="F14" s="45"/>
      <c r="G14" s="46"/>
      <c r="H14" s="46"/>
    </row>
    <row r="15" spans="1:8" ht="14.25">
      <c r="A15" s="33" t="s">
        <v>156</v>
      </c>
      <c r="B15" s="34"/>
      <c r="C15" s="34"/>
      <c r="D15" s="34"/>
      <c r="E15" s="35" t="s">
        <v>157</v>
      </c>
      <c r="F15" s="36">
        <f>SUM(F16:F16)</f>
        <v>0</v>
      </c>
      <c r="G15" s="36"/>
      <c r="H15" s="37"/>
    </row>
    <row r="16" spans="1:8" ht="30">
      <c r="A16" s="38" t="s">
        <v>158</v>
      </c>
      <c r="B16" s="34"/>
      <c r="C16" s="34"/>
      <c r="D16" s="34"/>
      <c r="E16" s="47" t="s">
        <v>159</v>
      </c>
      <c r="F16" s="45"/>
      <c r="G16" s="46"/>
      <c r="H16" s="46"/>
    </row>
    <row r="17" spans="1:8" ht="30">
      <c r="A17" s="38" t="s">
        <v>160</v>
      </c>
      <c r="B17" s="34"/>
      <c r="C17" s="34"/>
      <c r="D17" s="34"/>
      <c r="E17" s="41" t="s">
        <v>161</v>
      </c>
      <c r="F17" s="45"/>
      <c r="G17" s="46"/>
      <c r="H17" s="46"/>
    </row>
    <row r="18" spans="1:8" ht="14.25">
      <c r="A18" s="33" t="s">
        <v>162</v>
      </c>
      <c r="B18" s="34"/>
      <c r="C18" s="34"/>
      <c r="D18" s="34"/>
      <c r="E18" s="41" t="s">
        <v>163</v>
      </c>
      <c r="F18" s="45"/>
      <c r="G18" s="46"/>
      <c r="H18" s="46"/>
    </row>
    <row r="19" spans="1:8" ht="30">
      <c r="A19" s="38" t="s">
        <v>164</v>
      </c>
      <c r="B19" s="34"/>
      <c r="C19" s="34"/>
      <c r="D19" s="34"/>
      <c r="E19" s="48"/>
      <c r="F19" s="48"/>
      <c r="G19" s="48"/>
      <c r="H19" s="48"/>
    </row>
    <row r="20" spans="1:8" ht="14.25">
      <c r="A20" s="33" t="s">
        <v>165</v>
      </c>
      <c r="B20" s="34"/>
      <c r="C20" s="34"/>
      <c r="D20" s="34"/>
      <c r="E20" s="48"/>
      <c r="F20" s="48"/>
      <c r="G20" s="48"/>
      <c r="H20" s="48"/>
    </row>
    <row r="21" spans="1:8" ht="15.75">
      <c r="A21" s="38" t="s">
        <v>166</v>
      </c>
      <c r="B21" s="34"/>
      <c r="C21" s="34"/>
      <c r="D21" s="34"/>
      <c r="E21" s="48"/>
      <c r="F21" s="48"/>
      <c r="G21" s="48"/>
      <c r="H21" s="48"/>
    </row>
    <row r="22" spans="1:8" ht="14.25">
      <c r="A22" s="33" t="s">
        <v>167</v>
      </c>
      <c r="B22" s="34"/>
      <c r="C22" s="34"/>
      <c r="D22" s="34"/>
      <c r="E22" s="48"/>
      <c r="F22" s="48"/>
      <c r="G22" s="48"/>
      <c r="H22" s="48"/>
    </row>
    <row r="23" spans="1:8" ht="30">
      <c r="A23" s="38" t="s">
        <v>168</v>
      </c>
      <c r="B23" s="34"/>
      <c r="C23" s="34"/>
      <c r="D23" s="34"/>
      <c r="E23" s="49"/>
      <c r="F23" s="36"/>
      <c r="G23" s="36"/>
      <c r="H23" s="37"/>
    </row>
    <row r="24" spans="1:8" ht="28.5">
      <c r="A24" s="33" t="s">
        <v>169</v>
      </c>
      <c r="B24" s="50">
        <v>28</v>
      </c>
      <c r="C24" s="50">
        <v>40</v>
      </c>
      <c r="D24" s="50">
        <v>12</v>
      </c>
      <c r="E24" s="49" t="s">
        <v>170</v>
      </c>
      <c r="F24" s="36">
        <v>2312</v>
      </c>
      <c r="G24" s="36">
        <v>2310</v>
      </c>
      <c r="H24" s="37">
        <v>0</v>
      </c>
    </row>
    <row r="25" spans="1:8" ht="14.25">
      <c r="A25" s="33" t="s">
        <v>171</v>
      </c>
      <c r="B25" s="34">
        <v>2309</v>
      </c>
      <c r="C25" s="34">
        <v>2309</v>
      </c>
      <c r="D25" s="34">
        <v>0</v>
      </c>
      <c r="E25" s="49" t="s">
        <v>128</v>
      </c>
      <c r="F25" s="51">
        <f>F26</f>
        <v>25</v>
      </c>
      <c r="G25" s="52">
        <f>G26</f>
        <v>39</v>
      </c>
      <c r="H25" s="52">
        <v>14</v>
      </c>
    </row>
    <row r="26" spans="1:8" ht="14.25">
      <c r="A26" s="53" t="s">
        <v>172</v>
      </c>
      <c r="B26" s="54"/>
      <c r="C26" s="54"/>
      <c r="D26" s="54"/>
      <c r="E26" s="49" t="s">
        <v>173</v>
      </c>
      <c r="F26" s="51">
        <v>25</v>
      </c>
      <c r="G26" s="52">
        <v>39</v>
      </c>
      <c r="H26" s="52">
        <v>14</v>
      </c>
    </row>
    <row r="27" spans="1:8" ht="14.25">
      <c r="A27" s="55" t="s">
        <v>174</v>
      </c>
      <c r="B27" s="34">
        <f>B24+B25</f>
        <v>2337</v>
      </c>
      <c r="C27" s="34">
        <f>C24+C25</f>
        <v>2349</v>
      </c>
      <c r="D27" s="34">
        <f>D5</f>
        <v>12</v>
      </c>
      <c r="E27" s="56" t="s">
        <v>175</v>
      </c>
      <c r="F27" s="36">
        <v>2337</v>
      </c>
      <c r="G27" s="36">
        <v>2349</v>
      </c>
      <c r="H27" s="37">
        <v>14</v>
      </c>
    </row>
  </sheetData>
  <sheetProtection/>
  <mergeCells count="2">
    <mergeCell ref="A1:H1"/>
    <mergeCell ref="A2:H2"/>
  </mergeCells>
  <printOptions/>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8"/>
  <sheetViews>
    <sheetView zoomScaleSheetLayoutView="100" workbookViewId="0" topLeftCell="A1">
      <selection activeCell="E7" sqref="E7"/>
    </sheetView>
  </sheetViews>
  <sheetFormatPr defaultColWidth="9.00390625" defaultRowHeight="14.25"/>
  <cols>
    <col min="1" max="1" width="30.875" style="0" customWidth="1"/>
    <col min="2" max="2" width="11.625" style="8" customWidth="1"/>
    <col min="3" max="3" width="10.50390625" style="8" customWidth="1"/>
    <col min="4" max="4" width="10.375" style="8" customWidth="1"/>
    <col min="5" max="5" width="30.125" style="0" customWidth="1"/>
    <col min="7" max="7" width="9.00390625" style="0" customWidth="1"/>
    <col min="8" max="8" width="8.00390625" style="0" customWidth="1"/>
  </cols>
  <sheetData>
    <row r="1" ht="14.25">
      <c r="A1" t="s">
        <v>176</v>
      </c>
    </row>
    <row r="2" spans="1:8" ht="22.5">
      <c r="A2" s="9" t="s">
        <v>177</v>
      </c>
      <c r="B2" s="9"/>
      <c r="C2" s="9"/>
      <c r="D2" s="9"/>
      <c r="E2" s="9"/>
      <c r="F2" s="9"/>
      <c r="G2" s="9"/>
      <c r="H2" s="9"/>
    </row>
    <row r="3" spans="1:8" ht="14.25">
      <c r="A3" s="10"/>
      <c r="B3" s="10"/>
      <c r="C3" s="10"/>
      <c r="D3" s="10"/>
      <c r="E3" s="10"/>
      <c r="F3" s="10"/>
      <c r="G3" s="10"/>
      <c r="H3" s="10" t="s">
        <v>2</v>
      </c>
    </row>
    <row r="4" spans="1:8" ht="14.25">
      <c r="A4" s="11" t="s">
        <v>178</v>
      </c>
      <c r="B4" s="12" t="s">
        <v>179</v>
      </c>
      <c r="C4" s="12"/>
      <c r="D4" s="12"/>
      <c r="E4" s="11" t="s">
        <v>178</v>
      </c>
      <c r="F4" s="12" t="s">
        <v>180</v>
      </c>
      <c r="G4" s="12"/>
      <c r="H4" s="13"/>
    </row>
    <row r="5" spans="1:8" ht="48.75" customHeight="1">
      <c r="A5" s="14"/>
      <c r="B5" s="15" t="s">
        <v>4</v>
      </c>
      <c r="C5" s="16" t="s">
        <v>6</v>
      </c>
      <c r="D5" s="17" t="s">
        <v>78</v>
      </c>
      <c r="E5" s="14"/>
      <c r="F5" s="15" t="s">
        <v>4</v>
      </c>
      <c r="G5" s="16" t="s">
        <v>6</v>
      </c>
      <c r="H5" s="18" t="s">
        <v>78</v>
      </c>
    </row>
    <row r="6" spans="1:8" ht="48.75" customHeight="1">
      <c r="A6" s="19" t="s">
        <v>181</v>
      </c>
      <c r="B6" s="20">
        <v>4151</v>
      </c>
      <c r="C6" s="20">
        <v>5146</v>
      </c>
      <c r="D6" s="21">
        <f>SUM(C6-B6)</f>
        <v>995</v>
      </c>
      <c r="E6" s="22" t="s">
        <v>182</v>
      </c>
      <c r="F6" s="20">
        <v>3041</v>
      </c>
      <c r="G6" s="20">
        <v>4000</v>
      </c>
      <c r="H6" s="21">
        <f>SUM(G6-F6)</f>
        <v>959</v>
      </c>
    </row>
    <row r="7" spans="1:8" ht="48.75" customHeight="1">
      <c r="A7" s="19" t="s">
        <v>183</v>
      </c>
      <c r="B7" s="20">
        <v>500</v>
      </c>
      <c r="C7" s="20">
        <v>500</v>
      </c>
      <c r="D7" s="21"/>
      <c r="E7" s="19" t="s">
        <v>184</v>
      </c>
      <c r="F7" s="20">
        <v>500</v>
      </c>
      <c r="G7" s="20">
        <v>500</v>
      </c>
      <c r="H7" s="21"/>
    </row>
    <row r="8" spans="1:8" s="7" customFormat="1" ht="48.75" customHeight="1">
      <c r="A8" s="23" t="s">
        <v>185</v>
      </c>
      <c r="B8" s="24">
        <f>SUM(B6:B7)</f>
        <v>4651</v>
      </c>
      <c r="C8" s="24">
        <f>SUM(C6:C7)</f>
        <v>5646</v>
      </c>
      <c r="D8" s="24">
        <f>SUM(D6:D7)</f>
        <v>995</v>
      </c>
      <c r="E8" s="23" t="s">
        <v>186</v>
      </c>
      <c r="F8" s="24">
        <f>SUM(F6:F7)</f>
        <v>3541</v>
      </c>
      <c r="G8" s="24">
        <f>SUM(G6:G7)</f>
        <v>4500</v>
      </c>
      <c r="H8" s="24">
        <f>SUM(H6:H7)</f>
        <v>959</v>
      </c>
    </row>
  </sheetData>
  <sheetProtection/>
  <mergeCells count="5">
    <mergeCell ref="A2:H2"/>
    <mergeCell ref="B4:D4"/>
    <mergeCell ref="F4:H4"/>
    <mergeCell ref="A4:A5"/>
    <mergeCell ref="E4:E5"/>
  </mergeCells>
  <printOptions/>
  <pageMargins left="0.75" right="0.75" top="1" bottom="1" header="0.51" footer="0.51"/>
  <pageSetup orientation="landscape" paperSize="9"/>
</worksheet>
</file>

<file path=xl/worksheets/sheet5.xml><?xml version="1.0" encoding="utf-8"?>
<worksheet xmlns="http://schemas.openxmlformats.org/spreadsheetml/2006/main" xmlns:r="http://schemas.openxmlformats.org/officeDocument/2006/relationships">
  <dimension ref="A1:E9"/>
  <sheetViews>
    <sheetView zoomScaleSheetLayoutView="100" workbookViewId="0" topLeftCell="A1">
      <selection activeCell="A3" sqref="A3"/>
    </sheetView>
  </sheetViews>
  <sheetFormatPr defaultColWidth="9.00390625" defaultRowHeight="14.25"/>
  <cols>
    <col min="1" max="1" width="39.00390625" style="0" customWidth="1"/>
    <col min="2" max="2" width="12.25390625" style="0" customWidth="1"/>
    <col min="3" max="3" width="28.875" style="0" customWidth="1"/>
    <col min="4" max="4" width="11.75390625" style="0" customWidth="1"/>
    <col min="5" max="5" width="22.25390625" style="0" customWidth="1"/>
  </cols>
  <sheetData>
    <row r="1" ht="14.25">
      <c r="A1" t="s">
        <v>187</v>
      </c>
    </row>
    <row r="2" spans="1:5" ht="27">
      <c r="A2" s="1" t="s">
        <v>188</v>
      </c>
      <c r="B2" s="1"/>
      <c r="C2" s="1"/>
      <c r="D2" s="1"/>
      <c r="E2" s="1"/>
    </row>
    <row r="3" ht="23.25" customHeight="1">
      <c r="E3" t="s">
        <v>2</v>
      </c>
    </row>
    <row r="4" spans="1:5" ht="33" customHeight="1">
      <c r="A4" s="2" t="s">
        <v>189</v>
      </c>
      <c r="B4" s="2" t="s">
        <v>190</v>
      </c>
      <c r="C4" s="3" t="s">
        <v>191</v>
      </c>
      <c r="D4" s="4" t="s">
        <v>190</v>
      </c>
      <c r="E4" s="4" t="s">
        <v>80</v>
      </c>
    </row>
    <row r="5" spans="1:5" ht="33" customHeight="1">
      <c r="A5" s="5" t="s">
        <v>192</v>
      </c>
      <c r="B5" s="5">
        <v>90</v>
      </c>
      <c r="C5" s="5" t="s">
        <v>193</v>
      </c>
      <c r="D5" s="5">
        <v>118</v>
      </c>
      <c r="E5" s="5"/>
    </row>
    <row r="6" spans="1:5" ht="33" customHeight="1">
      <c r="A6" s="5" t="s">
        <v>194</v>
      </c>
      <c r="B6" s="5">
        <v>28</v>
      </c>
      <c r="C6" s="5"/>
      <c r="D6" s="5"/>
      <c r="E6" s="5"/>
    </row>
    <row r="7" spans="1:5" ht="47.25" customHeight="1">
      <c r="A7" s="5" t="s">
        <v>195</v>
      </c>
      <c r="B7" s="5">
        <v>140</v>
      </c>
      <c r="C7" s="5" t="s">
        <v>196</v>
      </c>
      <c r="D7" s="6">
        <v>118.76</v>
      </c>
      <c r="E7" s="5"/>
    </row>
    <row r="8" spans="1:5" ht="47.25" customHeight="1">
      <c r="A8" s="5"/>
      <c r="B8" s="5"/>
      <c r="C8" s="5" t="s">
        <v>197</v>
      </c>
      <c r="D8" s="6">
        <v>21.24</v>
      </c>
      <c r="E8" s="5"/>
    </row>
    <row r="9" spans="1:5" ht="47.25" customHeight="1">
      <c r="A9" s="5" t="s">
        <v>198</v>
      </c>
      <c r="B9" s="5">
        <f>SUM(B5:B8)</f>
        <v>258</v>
      </c>
      <c r="C9" s="5"/>
      <c r="D9" s="5">
        <f>SUM(D5:D8)</f>
        <v>258</v>
      </c>
      <c r="E9" s="5"/>
    </row>
  </sheetData>
  <sheetProtection/>
  <mergeCells count="7">
    <mergeCell ref="A2:E2"/>
    <mergeCell ref="A7:A8"/>
    <mergeCell ref="B7:B8"/>
    <mergeCell ref="C5:C6"/>
    <mergeCell ref="D5:D6"/>
    <mergeCell ref="E5:E6"/>
    <mergeCell ref="E7:E8"/>
  </mergeCells>
  <printOptions/>
  <pageMargins left="0.88" right="0.75" top="1" bottom="1" header="0.51" footer="0.51"/>
  <pageSetup horizontalDpi="600" verticalDpi="600"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2017-12-19T09:49:10Z</cp:lastPrinted>
  <dcterms:created xsi:type="dcterms:W3CDTF">1996-12-17T01:32:42Z</dcterms:created>
  <dcterms:modified xsi:type="dcterms:W3CDTF">2018-12-29T05:58:35Z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y fmtid="{D5CDD505-2E9C-101B-9397-08002B2CF9AE}" pid="4" name="KSORubyTemplate">
    <vt:lpwstr>14</vt:lpwstr>
  </property>
</Properties>
</file>